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9 februarie 2024" sheetId="23" r:id="rId1"/>
    <sheet name="7 februarie 2024" sheetId="22" r:id="rId2"/>
  </sheets>
  <definedNames>
    <definedName name="_xlnm.Database" localSheetId="0">#REF!</definedName>
    <definedName name="_xlnm.Database" localSheetId="1">#REF!</definedName>
    <definedName name="_xlnm.Database">#REF!</definedName>
    <definedName name="_xlnm.Print_Titles" localSheetId="0">'29 februarie 2024'!$9:$12</definedName>
    <definedName name="_xlnm.Print_Titles" localSheetId="1">'7 februarie 2024'!$9:$12</definedName>
  </definedNames>
  <calcPr calcId="125725"/>
</workbook>
</file>

<file path=xl/calcChain.xml><?xml version="1.0" encoding="utf-8"?>
<calcChain xmlns="http://schemas.openxmlformats.org/spreadsheetml/2006/main">
  <c r="C54" i="23"/>
  <c r="C55"/>
  <c r="C61"/>
  <c r="C60"/>
  <c r="C56" l="1"/>
  <c r="C57"/>
  <c r="C65"/>
  <c r="C66"/>
  <c r="C48" l="1"/>
  <c r="C53"/>
  <c r="C51" s="1"/>
  <c r="C47"/>
  <c r="C52"/>
  <c r="C50" s="1"/>
  <c r="C84"/>
  <c r="C82" s="1"/>
  <c r="C71" s="1"/>
  <c r="C69" s="1"/>
  <c r="C85"/>
  <c r="C83" s="1"/>
  <c r="C72" s="1"/>
  <c r="C88"/>
  <c r="C89"/>
  <c r="C46" l="1"/>
  <c r="C44" s="1"/>
  <c r="C34"/>
  <c r="C33"/>
  <c r="C45"/>
  <c r="C43" s="1"/>
  <c r="C70"/>
  <c r="C40"/>
  <c r="C38" s="1"/>
  <c r="C36" s="1"/>
  <c r="C39"/>
  <c r="C37" s="1"/>
  <c r="C35" s="1"/>
  <c r="C471" i="22"/>
  <c r="C472"/>
  <c r="C861"/>
  <c r="C862"/>
  <c r="C1180"/>
  <c r="C1181"/>
  <c r="C30" i="23" l="1"/>
  <c r="C28" s="1"/>
  <c r="C19"/>
  <c r="C16" s="1"/>
  <c r="C14" s="1"/>
  <c r="C18"/>
  <c r="C15" s="1"/>
  <c r="C13" s="1"/>
  <c r="C29"/>
  <c r="C27" s="1"/>
  <c r="C80"/>
  <c r="C78" s="1"/>
  <c r="C81"/>
  <c r="C79" s="1"/>
  <c r="C713" i="22"/>
  <c r="C714"/>
  <c r="C1345"/>
  <c r="C1346"/>
  <c r="C1036"/>
  <c r="C1037"/>
  <c r="C77" i="23" l="1"/>
  <c r="C75" s="1"/>
  <c r="C76"/>
  <c r="C74" s="1"/>
  <c r="C67"/>
  <c r="C68"/>
  <c r="D409" i="22"/>
  <c r="C440"/>
  <c r="C438" s="1"/>
  <c r="C436" s="1"/>
  <c r="C434" s="1"/>
  <c r="C432" s="1"/>
  <c r="C447"/>
  <c r="C445" s="1"/>
  <c r="C443" s="1"/>
  <c r="C449"/>
  <c r="C451"/>
  <c r="C452"/>
  <c r="C450" s="1"/>
  <c r="C24" i="23" l="1"/>
  <c r="C22" s="1"/>
  <c r="C20" s="1"/>
  <c r="C25"/>
  <c r="C23" s="1"/>
  <c r="C21" s="1"/>
  <c r="C448" i="22"/>
  <c r="C446" s="1"/>
  <c r="C444" s="1"/>
  <c r="C441"/>
  <c r="C439" s="1"/>
  <c r="C437" s="1"/>
  <c r="C435" s="1"/>
  <c r="C433" s="1"/>
  <c r="C591" l="1"/>
  <c r="C592"/>
  <c r="C1046"/>
  <c r="C1047"/>
  <c r="C874"/>
  <c r="C873"/>
  <c r="C1329" l="1"/>
  <c r="C1330"/>
  <c r="C256" l="1"/>
  <c r="C77" s="1"/>
  <c r="C37" s="1"/>
  <c r="C35" s="1"/>
  <c r="C257"/>
  <c r="C78" s="1"/>
  <c r="C38" s="1"/>
  <c r="C36" s="1"/>
  <c r="C255"/>
  <c r="C76" s="1"/>
  <c r="C254"/>
  <c r="C75" s="1"/>
  <c r="C1026" l="1"/>
  <c r="C1027"/>
  <c r="C155"/>
  <c r="C156"/>
  <c r="C167"/>
  <c r="C612"/>
  <c r="C613"/>
  <c r="D628"/>
  <c r="C765"/>
  <c r="C764"/>
  <c r="C880"/>
  <c r="C878" s="1"/>
  <c r="C1373"/>
  <c r="C1376"/>
  <c r="C1377"/>
  <c r="C126"/>
  <c r="C127"/>
  <c r="C320"/>
  <c r="C321"/>
  <c r="C373"/>
  <c r="C374"/>
  <c r="C1371" l="1"/>
  <c r="C895" l="1"/>
  <c r="C896"/>
  <c r="C841" l="1"/>
  <c r="C839" s="1"/>
  <c r="C486" s="1"/>
  <c r="C840"/>
  <c r="C838" s="1"/>
  <c r="C485" s="1"/>
  <c r="C1340"/>
  <c r="C1339"/>
  <c r="C681"/>
  <c r="D682"/>
  <c r="C682"/>
  <c r="C617"/>
  <c r="C611" s="1"/>
  <c r="C609" s="1"/>
  <c r="C607" s="1"/>
  <c r="C605" s="1"/>
  <c r="C603" s="1"/>
  <c r="C616"/>
  <c r="C610" s="1"/>
  <c r="C608" s="1"/>
  <c r="C606" s="1"/>
  <c r="C604" s="1"/>
  <c r="C602" s="1"/>
  <c r="D603"/>
  <c r="C510"/>
  <c r="C511"/>
  <c r="C504"/>
  <c r="C505"/>
  <c r="C1333"/>
  <c r="C1334"/>
  <c r="C1372"/>
  <c r="C1370" s="1"/>
  <c r="C1491"/>
  <c r="C1492"/>
  <c r="C949"/>
  <c r="C950"/>
  <c r="C202"/>
  <c r="C203"/>
  <c r="C347"/>
  <c r="C345" s="1"/>
  <c r="C343" s="1"/>
  <c r="C346"/>
  <c r="C344" s="1"/>
  <c r="C342" s="1"/>
  <c r="C1090" l="1"/>
  <c r="C1091"/>
  <c r="C1463"/>
  <c r="C1464"/>
  <c r="C1397"/>
  <c r="C1398"/>
  <c r="C1154"/>
  <c r="C1155"/>
  <c r="C1489" l="1"/>
  <c r="C1490"/>
  <c r="C872"/>
  <c r="C870"/>
  <c r="C867"/>
  <c r="C914"/>
  <c r="C912" s="1"/>
  <c r="C910" s="1"/>
  <c r="C908" s="1"/>
  <c r="C906" s="1"/>
  <c r="C915"/>
  <c r="C913" s="1"/>
  <c r="C911" s="1"/>
  <c r="C909" s="1"/>
  <c r="C907" s="1"/>
  <c r="C1213"/>
  <c r="C1214"/>
  <c r="C186" l="1"/>
  <c r="C185"/>
  <c r="C358"/>
  <c r="C356" s="1"/>
  <c r="C354" s="1"/>
  <c r="C352" s="1"/>
  <c r="C340" s="1"/>
  <c r="C359"/>
  <c r="C357" s="1"/>
  <c r="C355" s="1"/>
  <c r="C353" s="1"/>
  <c r="C341" s="1"/>
  <c r="C902"/>
  <c r="C894" s="1"/>
  <c r="C892" s="1"/>
  <c r="C901"/>
  <c r="C893" s="1"/>
  <c r="C891" s="1"/>
  <c r="C1196"/>
  <c r="C1197"/>
  <c r="C1394"/>
  <c r="C1392" s="1"/>
  <c r="C1390" s="1"/>
  <c r="C1393"/>
  <c r="C1391" s="1"/>
  <c r="C1389" s="1"/>
  <c r="C1086"/>
  <c r="C1084" s="1"/>
  <c r="C1087"/>
  <c r="C1085" s="1"/>
  <c r="C166"/>
  <c r="C1072"/>
  <c r="C1071"/>
  <c r="C752"/>
  <c r="C750" s="1"/>
  <c r="C748" s="1"/>
  <c r="C477" s="1"/>
  <c r="C416" s="1"/>
  <c r="C753"/>
  <c r="C751" s="1"/>
  <c r="C749" s="1"/>
  <c r="C478" s="1"/>
  <c r="C417" s="1"/>
  <c r="C832"/>
  <c r="C833"/>
  <c r="C828"/>
  <c r="C829"/>
  <c r="C333"/>
  <c r="C334"/>
  <c r="C1063"/>
  <c r="D1064"/>
  <c r="C1064"/>
  <c r="C784"/>
  <c r="C785"/>
  <c r="C846"/>
  <c r="C847"/>
  <c r="C183" l="1"/>
  <c r="C181" s="1"/>
  <c r="C179" s="1"/>
  <c r="C73"/>
  <c r="C184"/>
  <c r="C182" s="1"/>
  <c r="C180" s="1"/>
  <c r="C74"/>
  <c r="C759"/>
  <c r="C758"/>
  <c r="C1030"/>
  <c r="C1031"/>
  <c r="C705"/>
  <c r="C706"/>
  <c r="C737"/>
  <c r="C738"/>
  <c r="C1323"/>
  <c r="C1324"/>
  <c r="C1020"/>
  <c r="C1021"/>
  <c r="C671"/>
  <c r="C672"/>
  <c r="C1012"/>
  <c r="C1013"/>
  <c r="C645"/>
  <c r="C646"/>
  <c r="C1010" l="1"/>
  <c r="C1011"/>
  <c r="C631"/>
  <c r="C632"/>
  <c r="C137"/>
  <c r="C138"/>
  <c r="C92" s="1"/>
  <c r="C90" s="1"/>
  <c r="C59" s="1"/>
  <c r="C135" l="1"/>
  <c r="C91"/>
  <c r="C89" s="1"/>
  <c r="C58" s="1"/>
  <c r="C136"/>
  <c r="C997"/>
  <c r="C995" s="1"/>
  <c r="C998"/>
  <c r="C996" s="1"/>
  <c r="D988"/>
  <c r="D1285"/>
  <c r="C1294"/>
  <c r="C1295"/>
  <c r="C1298"/>
  <c r="C1299"/>
  <c r="C1280"/>
  <c r="C1278" s="1"/>
  <c r="C1279"/>
  <c r="C1277" s="1"/>
  <c r="C1276" l="1"/>
  <c r="C1274" s="1"/>
  <c r="C1272" s="1"/>
  <c r="C1275"/>
  <c r="C1273" s="1"/>
  <c r="C1271" s="1"/>
  <c r="C1293"/>
  <c r="C1292"/>
  <c r="C993"/>
  <c r="C991" s="1"/>
  <c r="C989" s="1"/>
  <c r="C987" s="1"/>
  <c r="C994"/>
  <c r="C992" s="1"/>
  <c r="C990" s="1"/>
  <c r="C988" s="1"/>
  <c r="C1291" l="1"/>
  <c r="C1289" s="1"/>
  <c r="C1287" s="1"/>
  <c r="C1285" s="1"/>
  <c r="C1259"/>
  <c r="C1290"/>
  <c r="C1288" s="1"/>
  <c r="C1286" s="1"/>
  <c r="C1284" s="1"/>
  <c r="C1258"/>
  <c r="C567"/>
  <c r="C565" s="1"/>
  <c r="C568"/>
  <c r="C566" s="1"/>
  <c r="C982"/>
  <c r="C980" s="1"/>
  <c r="C983"/>
  <c r="C981" s="1"/>
  <c r="C550"/>
  <c r="C548" s="1"/>
  <c r="C551"/>
  <c r="C549" s="1"/>
  <c r="C527"/>
  <c r="C525" s="1"/>
  <c r="C528"/>
  <c r="C526" s="1"/>
  <c r="C535"/>
  <c r="C533" s="1"/>
  <c r="C536"/>
  <c r="C534" s="1"/>
  <c r="C546" l="1"/>
  <c r="C544" s="1"/>
  <c r="C542" s="1"/>
  <c r="C540" s="1"/>
  <c r="C547"/>
  <c r="C545" s="1"/>
  <c r="C543" s="1"/>
  <c r="C541" s="1"/>
  <c r="C978"/>
  <c r="C976" s="1"/>
  <c r="C974" s="1"/>
  <c r="C972" s="1"/>
  <c r="C930"/>
  <c r="C979"/>
  <c r="C977" s="1"/>
  <c r="C975" s="1"/>
  <c r="C973" s="1"/>
  <c r="C931"/>
  <c r="C502"/>
  <c r="C503"/>
  <c r="C523"/>
  <c r="C521" s="1"/>
  <c r="C519" s="1"/>
  <c r="C517" s="1"/>
  <c r="C524"/>
  <c r="C522" s="1"/>
  <c r="C520" s="1"/>
  <c r="C518" s="1"/>
  <c r="C1245" l="1"/>
  <c r="C1246"/>
  <c r="C494" l="1"/>
  <c r="C461" s="1"/>
  <c r="C398" s="1"/>
  <c r="C495"/>
  <c r="C462" s="1"/>
  <c r="C399" s="1"/>
  <c r="C118"/>
  <c r="C67" s="1"/>
  <c r="C119"/>
  <c r="C68" s="1"/>
  <c r="C295"/>
  <c r="C274" s="1"/>
  <c r="C296"/>
  <c r="C275" s="1"/>
  <c r="C306"/>
  <c r="C305"/>
  <c r="D303"/>
  <c r="C20" l="1"/>
  <c r="C19"/>
  <c r="C304"/>
  <c r="C302" s="1"/>
  <c r="C294" s="1"/>
  <c r="C281"/>
  <c r="C303"/>
  <c r="C301" s="1"/>
  <c r="C293" s="1"/>
  <c r="C280"/>
  <c r="C563" l="1"/>
  <c r="C561" s="1"/>
  <c r="C559" s="1"/>
  <c r="C557" s="1"/>
  <c r="C564"/>
  <c r="C562" s="1"/>
  <c r="C560" s="1"/>
  <c r="C558" s="1"/>
  <c r="C928" l="1"/>
  <c r="C926" s="1"/>
  <c r="C947"/>
  <c r="C945" s="1"/>
  <c r="C943" s="1"/>
  <c r="C941" s="1"/>
  <c r="C948"/>
  <c r="C946" s="1"/>
  <c r="C944" s="1"/>
  <c r="C942" s="1"/>
  <c r="C929" l="1"/>
  <c r="C927" s="1"/>
  <c r="C1211"/>
  <c r="C1212"/>
  <c r="C500"/>
  <c r="C492" s="1"/>
  <c r="C501"/>
  <c r="C493" s="1"/>
  <c r="C1059"/>
  <c r="C1060"/>
  <c r="C1194"/>
  <c r="C1192" s="1"/>
  <c r="C1190" s="1"/>
  <c r="C1082" s="1"/>
  <c r="C1080" s="1"/>
  <c r="C1078" s="1"/>
  <c r="C1195"/>
  <c r="C1193" s="1"/>
  <c r="C1191" s="1"/>
  <c r="C1083" s="1"/>
  <c r="C1081" s="1"/>
  <c r="C1079" s="1"/>
  <c r="C490" l="1"/>
  <c r="C491"/>
  <c r="C291" l="1"/>
  <c r="C292" l="1"/>
  <c r="C879" l="1"/>
  <c r="C877" s="1"/>
  <c r="C408"/>
  <c r="C409"/>
  <c r="C865"/>
  <c r="C866"/>
  <c r="C1487"/>
  <c r="C1485" s="1"/>
  <c r="C1488"/>
  <c r="C1486" s="1"/>
  <c r="C1317"/>
  <c r="C1318"/>
  <c r="C468" l="1"/>
  <c r="C864"/>
  <c r="C863"/>
  <c r="C467" s="1"/>
  <c r="C1387"/>
  <c r="C1385" s="1"/>
  <c r="C1260"/>
  <c r="C1388"/>
  <c r="C1386" s="1"/>
  <c r="C1261"/>
  <c r="C195" l="1"/>
  <c r="C194"/>
  <c r="C177" l="1"/>
  <c r="C178"/>
  <c r="C1314" l="1"/>
  <c r="C318"/>
  <c r="C319"/>
  <c r="C639"/>
  <c r="C629" s="1"/>
  <c r="C640"/>
  <c r="C630" s="1"/>
  <c r="C145"/>
  <c r="C143" s="1"/>
  <c r="C81" s="1"/>
  <c r="C146"/>
  <c r="C144" s="1"/>
  <c r="C1312" l="1"/>
  <c r="C1310" s="1"/>
  <c r="C627"/>
  <c r="C483"/>
  <c r="C628"/>
  <c r="C484"/>
  <c r="C316"/>
  <c r="C314" s="1"/>
  <c r="C312" s="1"/>
  <c r="C310" s="1"/>
  <c r="C317"/>
  <c r="C315" s="1"/>
  <c r="C313" s="1"/>
  <c r="C311" s="1"/>
  <c r="C42"/>
  <c r="C1355"/>
  <c r="C1356"/>
  <c r="C124" l="1"/>
  <c r="C122" s="1"/>
  <c r="C125"/>
  <c r="C123" s="1"/>
  <c r="C1244"/>
  <c r="C1242" s="1"/>
  <c r="C1240" s="1"/>
  <c r="C1237"/>
  <c r="C1236"/>
  <c r="C1243"/>
  <c r="C1241" s="1"/>
  <c r="C1239" s="1"/>
  <c r="C72" l="1"/>
  <c r="C70" s="1"/>
  <c r="C71"/>
  <c r="C69" s="1"/>
  <c r="C1235"/>
  <c r="C1233" s="1"/>
  <c r="C1231" s="1"/>
  <c r="C1234"/>
  <c r="C1232" s="1"/>
  <c r="C1230" s="1"/>
  <c r="C1207"/>
  <c r="C1205" s="1"/>
  <c r="C1208"/>
  <c r="C1206" s="1"/>
  <c r="C201" l="1"/>
  <c r="C199" s="1"/>
  <c r="C193" s="1"/>
  <c r="C191" s="1"/>
  <c r="C200"/>
  <c r="C198" s="1"/>
  <c r="C192" s="1"/>
  <c r="C190" s="1"/>
  <c r="C369"/>
  <c r="C367" s="1"/>
  <c r="C365" s="1"/>
  <c r="C363" s="1"/>
  <c r="C370"/>
  <c r="C368" s="1"/>
  <c r="C366" s="1"/>
  <c r="C364" s="1"/>
  <c r="C1203"/>
  <c r="C924"/>
  <c r="C1204"/>
  <c r="C925"/>
  <c r="C922" l="1"/>
  <c r="C396"/>
  <c r="C923"/>
  <c r="C397"/>
  <c r="C278"/>
  <c r="C276" s="1"/>
  <c r="C272" s="1"/>
  <c r="C25"/>
  <c r="C279"/>
  <c r="C277" s="1"/>
  <c r="C273" s="1"/>
  <c r="C26"/>
  <c r="C410"/>
  <c r="C33" s="1"/>
  <c r="C411"/>
  <c r="C34" s="1"/>
  <c r="C469" l="1"/>
  <c r="C406" s="1"/>
  <c r="C29" s="1"/>
  <c r="C470"/>
  <c r="C407" s="1"/>
  <c r="C30" s="1"/>
  <c r="C1503"/>
  <c r="C1504"/>
  <c r="C1502" l="1"/>
  <c r="C1500" s="1"/>
  <c r="C1501"/>
  <c r="C1499" s="1"/>
  <c r="C890"/>
  <c r="C889"/>
  <c r="C859"/>
  <c r="C860"/>
  <c r="C164"/>
  <c r="C162" s="1"/>
  <c r="C160" s="1"/>
  <c r="C165"/>
  <c r="C163" s="1"/>
  <c r="C161" s="1"/>
  <c r="C1498" l="1"/>
  <c r="C1496" s="1"/>
  <c r="C1384" s="1"/>
  <c r="C1497"/>
  <c r="C1495" s="1"/>
  <c r="C1383" s="1"/>
  <c r="C857"/>
  <c r="C858"/>
  <c r="C424"/>
  <c r="C52" s="1"/>
  <c r="C425"/>
  <c r="C53" s="1"/>
  <c r="C1368"/>
  <c r="C1366" s="1"/>
  <c r="C1364" s="1"/>
  <c r="C1067"/>
  <c r="C1057" s="1"/>
  <c r="C1068"/>
  <c r="C1058" s="1"/>
  <c r="C844"/>
  <c r="C845"/>
  <c r="C756" l="1"/>
  <c r="C746" s="1"/>
  <c r="C487"/>
  <c r="C757"/>
  <c r="C747" s="1"/>
  <c r="C488"/>
  <c r="C1369"/>
  <c r="C1367" s="1"/>
  <c r="C1365" s="1"/>
  <c r="C1267"/>
  <c r="C744" l="1"/>
  <c r="C745"/>
  <c r="C331" l="1"/>
  <c r="C288" s="1"/>
  <c r="C332"/>
  <c r="C289" s="1"/>
  <c r="C1055"/>
  <c r="C1053" s="1"/>
  <c r="C1051" s="1"/>
  <c r="C1056"/>
  <c r="C1054" s="1"/>
  <c r="C1052" s="1"/>
  <c r="C1313"/>
  <c r="C1311" l="1"/>
  <c r="C1266" s="1"/>
  <c r="C330"/>
  <c r="C328" s="1"/>
  <c r="C326" s="1"/>
  <c r="C287"/>
  <c r="C285" s="1"/>
  <c r="C283" s="1"/>
  <c r="C271" s="1"/>
  <c r="C329"/>
  <c r="C327" s="1"/>
  <c r="C325" s="1"/>
  <c r="C286"/>
  <c r="C284" s="1"/>
  <c r="C282" s="1"/>
  <c r="C270" s="1"/>
  <c r="C1351"/>
  <c r="C1349" s="1"/>
  <c r="C1352"/>
  <c r="C1350" s="1"/>
  <c r="C153"/>
  <c r="C154"/>
  <c r="C1309" l="1"/>
  <c r="C1307" s="1"/>
  <c r="C1305" s="1"/>
  <c r="C1303" s="1"/>
  <c r="C152"/>
  <c r="C150" s="1"/>
  <c r="C88"/>
  <c r="C625"/>
  <c r="C626"/>
  <c r="C151"/>
  <c r="C149" s="1"/>
  <c r="C141" s="1"/>
  <c r="C133" s="1"/>
  <c r="C87"/>
  <c r="C1009"/>
  <c r="C1007" s="1"/>
  <c r="C1005" s="1"/>
  <c r="C1003" s="1"/>
  <c r="C939"/>
  <c r="C938"/>
  <c r="C1008"/>
  <c r="C1006" s="1"/>
  <c r="C1004" s="1"/>
  <c r="C1002" s="1"/>
  <c r="C1308"/>
  <c r="C1306" s="1"/>
  <c r="C1304" s="1"/>
  <c r="C1269"/>
  <c r="C624" l="1"/>
  <c r="C622" s="1"/>
  <c r="C623"/>
  <c r="C621" s="1"/>
  <c r="C1268"/>
  <c r="C481"/>
  <c r="C479" s="1"/>
  <c r="C473" s="1"/>
  <c r="C49"/>
  <c r="C86"/>
  <c r="C84" s="1"/>
  <c r="C48"/>
  <c r="C85"/>
  <c r="C83" s="1"/>
  <c r="C79" s="1"/>
  <c r="C936"/>
  <c r="C934" s="1"/>
  <c r="C932" s="1"/>
  <c r="C920" s="1"/>
  <c r="C426"/>
  <c r="C1265"/>
  <c r="C1263" s="1"/>
  <c r="C429"/>
  <c r="C57" s="1"/>
  <c r="C937"/>
  <c r="C935" s="1"/>
  <c r="C933" s="1"/>
  <c r="C921" s="1"/>
  <c r="C427"/>
  <c r="C428" l="1"/>
  <c r="C56" s="1"/>
  <c r="C1264"/>
  <c r="C1262" s="1"/>
  <c r="C422"/>
  <c r="C50" s="1"/>
  <c r="C482"/>
  <c r="C480" s="1"/>
  <c r="C474" s="1"/>
  <c r="C423"/>
  <c r="C51" s="1"/>
  <c r="C54"/>
  <c r="C55"/>
  <c r="C1257"/>
  <c r="C1255" s="1"/>
  <c r="C1253" s="1"/>
  <c r="C1256"/>
  <c r="C1254" s="1"/>
  <c r="C1252" l="1"/>
  <c r="C31"/>
  <c r="C47"/>
  <c r="C45" s="1"/>
  <c r="C32"/>
  <c r="C46"/>
  <c r="C44" s="1"/>
  <c r="C39" s="1"/>
  <c r="C420"/>
  <c r="C418" s="1"/>
  <c r="C412" s="1"/>
  <c r="C421"/>
  <c r="C419" s="1"/>
  <c r="C413" s="1"/>
  <c r="C466"/>
  <c r="C464" s="1"/>
  <c r="C460" s="1"/>
  <c r="C405"/>
  <c r="C465"/>
  <c r="C463" s="1"/>
  <c r="C459" s="1"/>
  <c r="C404"/>
  <c r="C27" s="1"/>
  <c r="C98"/>
  <c r="C99"/>
  <c r="C458" l="1"/>
  <c r="C457"/>
  <c r="C66"/>
  <c r="C97"/>
  <c r="C95" s="1"/>
  <c r="C65"/>
  <c r="C96"/>
  <c r="C94" s="1"/>
  <c r="C23"/>
  <c r="C21" s="1"/>
  <c r="C403"/>
  <c r="C401" s="1"/>
  <c r="C28"/>
  <c r="C24" s="1"/>
  <c r="C22" s="1"/>
  <c r="C402"/>
  <c r="C400" s="1"/>
  <c r="D124"/>
  <c r="C18" l="1"/>
  <c r="C16" s="1"/>
  <c r="C64"/>
  <c r="C17"/>
  <c r="C15" s="1"/>
  <c r="C13" s="1"/>
  <c r="C63"/>
  <c r="C61" s="1"/>
  <c r="C395"/>
  <c r="C393" s="1"/>
  <c r="C394"/>
  <c r="C392" s="1"/>
  <c r="I1231"/>
  <c r="H1231"/>
  <c r="G1231"/>
  <c r="F1231"/>
  <c r="C142"/>
  <c r="C82"/>
  <c r="C80" s="1"/>
  <c r="C62" l="1"/>
  <c r="C43"/>
  <c r="C134"/>
  <c r="C40" l="1"/>
  <c r="C14" s="1"/>
</calcChain>
</file>

<file path=xl/comments1.xml><?xml version="1.0" encoding="utf-8"?>
<comments xmlns="http://schemas.openxmlformats.org/spreadsheetml/2006/main">
  <authors>
    <author>sabinab</author>
  </authors>
  <commentList>
    <comment ref="A1126" authorId="0">
      <text>
        <r>
          <rPr>
            <b/>
            <sz val="9"/>
            <color indexed="81"/>
            <rFont val="Tahoma"/>
            <family val="2"/>
            <charset val="238"/>
          </rPr>
          <t>sabinab: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<sst xmlns="http://schemas.openxmlformats.org/spreadsheetml/2006/main" count="2453" uniqueCount="449">
  <si>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</si>
  <si>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</si>
  <si>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</si>
  <si>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</si>
  <si>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</si>
  <si>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</si>
  <si>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</si>
  <si>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</si>
  <si>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</si>
  <si>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</si>
  <si>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</si>
  <si>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</si>
  <si>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</si>
  <si>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</si>
  <si>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</si>
  <si>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</si>
  <si>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</si>
  <si>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</si>
  <si>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</si>
  <si>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</si>
  <si>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</si>
  <si>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</si>
  <si>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</si>
  <si>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</si>
  <si>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</si>
  <si>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</si>
  <si>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</si>
  <si>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</si>
  <si>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</si>
  <si>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</si>
  <si>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</si>
  <si>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</si>
  <si>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</si>
  <si>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CAPITOLUL 68 ASISTENTA SOCIALA</t>
  </si>
  <si>
    <t>b. dotari independente</t>
  </si>
  <si>
    <t>CAPITOLUL 61.02 ORDINE PUBLICA SI SIGURANTA NATIONALA</t>
  </si>
  <si>
    <t>CAPITOLUL 67.10 CULTURA,RECREERE SI RELIGIE</t>
  </si>
  <si>
    <t>56 Proiecte cu finantare din fonduri externe nerambursabile postaderare</t>
  </si>
  <si>
    <t xml:space="preserve">CAPITOLUL68 ASISTENTA SOCIALA </t>
  </si>
  <si>
    <t>c. cheltuieli aferente studiilor de fezabilitate si alte studii</t>
  </si>
  <si>
    <t>CAPITOLUL 66.10 SANATATE</t>
  </si>
  <si>
    <t>58 Proiecte cu finantare din fonduri externe nerambursabile postaderare</t>
  </si>
  <si>
    <t xml:space="preserve">B. Obiective (proiecte) de investiţii noi </t>
  </si>
  <si>
    <t xml:space="preserve">10 Venituri proprii </t>
  </si>
  <si>
    <t>CAPITOLUL 84 .02 TRANSPORTURI</t>
  </si>
  <si>
    <t>71.01.30 Alte active fixe</t>
  </si>
  <si>
    <t>CAPITOLUL 84.02 TRANSPORTURI</t>
  </si>
  <si>
    <t>Consolidare si reabilitare Spital Judetean de Urgenta Pitesti</t>
  </si>
  <si>
    <t xml:space="preserve">      din care</t>
  </si>
  <si>
    <t xml:space="preserve">    din care:</t>
  </si>
  <si>
    <t xml:space="preserve">58.  Proiecte cu finantare din fonduri externe nerambursabile postaderare </t>
  </si>
  <si>
    <t xml:space="preserve">58 Proiecte cu finantare din fonduri externe nerambursabile postaderare </t>
  </si>
  <si>
    <t xml:space="preserve">71.03.Reparatii capitale aferente activelor fixe </t>
  </si>
  <si>
    <t>d. cheltuieli privind consolidarile</t>
  </si>
  <si>
    <t>Lucrari de construire in vederea conformarii imobilului la cerinta esentiala de calitate "Securitate la incendiu"</t>
  </si>
  <si>
    <t>71.01.01 Constructii</t>
  </si>
  <si>
    <t>Directia Generala de Asistenta Sociala si Protectia Copilului Arges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</si>
  <si>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</si>
  <si>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</si>
  <si>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>3.Conservarea si consolidarea Cetatii Poienari Arges</t>
  </si>
  <si>
    <t>Muzeul Judetean Arges</t>
  </si>
  <si>
    <t>71.01.03.Mobilier, aparatura birotica si alte active corporale</t>
  </si>
  <si>
    <t xml:space="preserve"> 10 Venituri proprii</t>
  </si>
  <si>
    <t>1. Spitalul de Recuperare Bradet</t>
  </si>
  <si>
    <t>Proiect, avize, autorizatii si asistenta tehnica amenajare parc agrement</t>
  </si>
  <si>
    <t>Documentatii in vederea obtinerii autorizatiei de securitate la incendiu</t>
  </si>
  <si>
    <t xml:space="preserve">CONSILIUL JUDETEAN ARGES                                                                </t>
  </si>
  <si>
    <t xml:space="preserve"> PROPUNERI PENTRU PROGRAMUL DE INVESTIŢII PUBLICE 
PE GRUPE DE INVESTITII SI SURSE DE FINANTARE
</t>
  </si>
  <si>
    <t>CAPITOLUL 60.02 APARARE</t>
  </si>
  <si>
    <t>Servicii proiectare si executie lucrari reparatii capitale sectia ATI</t>
  </si>
  <si>
    <t>Servicii proiectare si executie lucrari reparatii capitale Chirurgie etaj I</t>
  </si>
  <si>
    <t>1. Spitalul PNF Valea Iasului</t>
  </si>
  <si>
    <t>1. Biblioteca Judeteana "Dinicu Golescu" Pitesti</t>
  </si>
  <si>
    <t>Teatrul "Al. Davila" Pitesti</t>
  </si>
  <si>
    <t>Consolidarea si modernizarea imobilului situat in str.Domnita Balasa, nr.19, apartinand Teatrului Davila Pitesti, denumita Sala Aschiuta, judetul Arges</t>
  </si>
  <si>
    <t>Cheltuieli pentru proiectare si asistenta tehnica pentru obiectivul de investitii: Consolidarea si modernizarea imobilului situat in str.Domnita Balasa, nr.19, apartinand Teatrului Davila Pitesti, denumita Sala Aschiuta, judetul Arges</t>
  </si>
  <si>
    <t>1. Directia Generala de Asistenta Sociala si Protectia Copilului Arges</t>
  </si>
  <si>
    <t>07 Credite interne</t>
  </si>
  <si>
    <t>Serviciul Public Judetean Salvamont Arges</t>
  </si>
  <si>
    <t>CAPITOLUL 70.02 LOCUINTE, SEVICII SI DEZV PUBLICA</t>
  </si>
  <si>
    <t>4.Cresterea eficientei energetice a Palatului Administrativ situat in Pitesti-Piata Vasile Milea nr.1, judetul Arges</t>
  </si>
  <si>
    <t>5.Extindere, modernizare si dotare spatii urgenta Spitalul de Pediatrie Pitesti</t>
  </si>
  <si>
    <t>6.Extindere si dotare spatii Urgenta si amenajari incinta Spitalul Judetean de Urgenta Pitesti</t>
  </si>
  <si>
    <t>7.Extinderea, modernizarea si dotarea Ambulatoriului Integrat al Spitalului de Pediatrie Pitesti</t>
  </si>
  <si>
    <t>8.Extinderea si dotarea Ambulatoriului Integrat al Spitalului Judetean de Urgenta Pitesti</t>
  </si>
  <si>
    <t>2. Spitalul de Boli Cronice Calinesti</t>
  </si>
  <si>
    <t>1. Unitatea de Asistenta Medico-Sociala Suici</t>
  </si>
  <si>
    <t>DIRECTOR EXECUTIV</t>
  </si>
  <si>
    <t>ALIN STOICEA</t>
  </si>
  <si>
    <t>INTOCMIT</t>
  </si>
  <si>
    <t>IULIA TOITAN</t>
  </si>
  <si>
    <t xml:space="preserve"> Spitalul de Recuperare Bradet</t>
  </si>
  <si>
    <t>2. Teatrul "Al. Davila" Pitesti</t>
  </si>
  <si>
    <t>1. Spitalul de Psihiatrie "Sf.Maria" Vedea</t>
  </si>
  <si>
    <t>9.Consolidarea infractucturii medicale pentru a face fata provocarilor ridicate de combaterea epidemiei de COVID 19 la Spitalul de Pneumoftiziologie "Sf.Andrei Valea Iasului, Arges”</t>
  </si>
  <si>
    <t>Patura ignifuga auto</t>
  </si>
  <si>
    <t>Dispozitiv punere in siguranta autovehicul electric</t>
  </si>
  <si>
    <t>Lance stingere acumulatori vehicul electric</t>
  </si>
  <si>
    <t>2. Spitalul  PNF Valea  Iasului</t>
  </si>
  <si>
    <t>Reparatii capitale ascensor alimente</t>
  </si>
  <si>
    <t>Uscator industrial rufe</t>
  </si>
  <si>
    <t>3. Spitalul de Recuperare Bradet</t>
  </si>
  <si>
    <t>4. Spitalul de Boli Cronice si Geriatrie Stefanesti</t>
  </si>
  <si>
    <t>Documentatie de avizare a lucrarilor de interventie (D.A.L.I.) pentru Proiectul "Reabilitarea si eficientizarea energetica a Bibliotecii Judetene "Dinicu Golescu" Arges"</t>
  </si>
  <si>
    <t>Documentatie de avizare a lucrarilor de interventie ( D.A.L.I.) pentru proiectul "Reabilitarea si eficientizarea energetica a Muzeului Judetean Arges"</t>
  </si>
  <si>
    <t>1. Muzeul Judetean Arges</t>
  </si>
  <si>
    <t>Motocoasa</t>
  </si>
  <si>
    <t>1.Complex de 4 Locuinte protejate si Centru de zi, comuna Tigveni, sat Barsestii de Jos</t>
  </si>
  <si>
    <t>Unitatea de Asistenta Medico-Sociala Suici</t>
  </si>
  <si>
    <t xml:space="preserve">Rucsaci de avalansa </t>
  </si>
  <si>
    <t>Servicii de proiectare la fazele Expertiza tehnica, DALI si PT, inclusiv asistenta tehnica din partea proiectantului , Servicii de verificare a documentatiilor tehnico - economice la fazele DALI si DATC+PT+DE+CS si audit de siguranta rutiera pentru :Modernizare DJ679: Paduroiu (67B)- Lipia-Popesti-Lunca Corbului-Padureti- Ciesti-Falfani-Cotmeana-Malu-Barla-Lim.Jud.Olt, km 0+000-48,222, L=47,670 km</t>
  </si>
  <si>
    <t>3. Modernizare DJ 739 Barzesti-Negresti- Zgriptesti- Beleti, km 9+800-12+000, L= 2,2km, Judetul Arges</t>
  </si>
  <si>
    <t>5. Spitalul Judetean de Urgenta Pitesti</t>
  </si>
  <si>
    <t>Lucrari reparatii capitale lift</t>
  </si>
  <si>
    <t>Spitalul de Pmeumoftiziologie "Sf. Andrei" Valea Iasului</t>
  </si>
  <si>
    <t>Cada hidroterapie</t>
  </si>
  <si>
    <t xml:space="preserve"> Amenajare parc agrement</t>
  </si>
  <si>
    <t>EKG</t>
  </si>
  <si>
    <t>4. Spitalul de Pneumoftiziologie Leordeni</t>
  </si>
  <si>
    <t>Modernizarea DJ 503 lim jud. Dambovita-Slobozia-Rociu-Oarja-Catanele (DJ 702G-km 3+824), km 98+000-140+034 (42,034 km), jud. Arges</t>
  </si>
  <si>
    <t>2. Directia Generala de Asistenta Sociala si Protectia Copilului Arges</t>
  </si>
  <si>
    <t xml:space="preserve">Centru de criza  pentru persoane adulte cu dizabilitati </t>
  </si>
  <si>
    <t xml:space="preserve">Centru de zi pentru persoane adulte cu dizabilitati Dragolesti </t>
  </si>
  <si>
    <t xml:space="preserve">Centru respiro pentru persoane adulte cu dizabilitati </t>
  </si>
  <si>
    <t xml:space="preserve">Locuinte protejate - Siguranta si Ingrijire Arges </t>
  </si>
  <si>
    <t>60 Proiecte cu finantare din sumele reprezentand asistenta financiara nerambursabila aferenta PNRR</t>
  </si>
  <si>
    <t>3. Spitalul Orasenesc "Regele Carol" Costesti</t>
  </si>
  <si>
    <t>5. Spitalul de Pneumoftiziologie Leordeni</t>
  </si>
  <si>
    <t>3. MUZEUL JUDETEAN ARGES</t>
  </si>
  <si>
    <t>1. Modernizare DJ 702 A Ciupa-Răteşti, km 33+030-35+696, la Ratesti</t>
  </si>
  <si>
    <t>Spitalul Judetean de Urgenta Pitesti</t>
  </si>
  <si>
    <t>7. Spitalul de Pediatrie Pitesti</t>
  </si>
  <si>
    <t>1.Servicii de verificarea tehnica de calitate a proiectului pentru "Modernizare DJ 659: Pitesti - Bradu - Suseni - Gliganu de Sus - Barlogu - Negrasi - Mozaceni - Lim. Jud. Dambovita, km 0+000-58+320, L = 58,320 km "</t>
  </si>
  <si>
    <t>Locuinte de serviciu, localitatea Stefanesti, sat Stefanestii Noi, str. Calea Bucuresti, nr.339B, jud. Arges</t>
  </si>
  <si>
    <t>6. Spitalul de Pneumoftiziologie Leordeni</t>
  </si>
  <si>
    <t>Centru de zi  pentru persoane adulte cu dizabilitati Dragolesti</t>
  </si>
  <si>
    <t>Cisterna pentru transport apa  min. 5 mii litri</t>
  </si>
  <si>
    <t>Degazor termic 1000 litri</t>
  </si>
  <si>
    <t>Lampa fototerapie nou nascuti</t>
  </si>
  <si>
    <t>Analizor automat de biochimie cu modul ISE integrat</t>
  </si>
  <si>
    <t xml:space="preserve">Incubator </t>
  </si>
  <si>
    <t>Dozator chimicale cu pompa dozatoare pentru cazan abur</t>
  </si>
  <si>
    <t>DAPmetru</t>
  </si>
  <si>
    <t>Laringoscop</t>
  </si>
  <si>
    <t>Masina profesionala pentru spalat si aspirat pardoseli</t>
  </si>
  <si>
    <t>Analizor de gaze sangvine</t>
  </si>
  <si>
    <r>
      <t>Videotelescop HD, diametru 5mm, unghi de vedere 30</t>
    </r>
    <r>
      <rPr>
        <vertAlign val="superscript"/>
        <sz val="11"/>
        <color rgb="FFFF0000"/>
        <rFont val="Arial"/>
        <family val="2"/>
      </rPr>
      <t>0</t>
    </r>
  </si>
  <si>
    <t>ANUL 2024</t>
  </si>
  <si>
    <t>2. Laborator de Radioterapie Spitalul Judetean de Urgenta Pitesti</t>
  </si>
  <si>
    <t>1. Elaborarea Planului de Amenajare a Teritoriului Judetean (P.A.T.J.) Arges</t>
  </si>
  <si>
    <t xml:space="preserve"> Laborator de Radioterapie Spitalul Judetean de Urgenta Pitesti</t>
  </si>
  <si>
    <t>1. "Statie de Epurare ape uzate si retea de canalizare menajera" aferenta unitatilor medicale: Spitalul de Boli Cronice Calinesti, Unitatea de Asistenta Medico-Sociala Calinesti, Centrul de Recuperare si Reabilitare Neuropsihiatrica Calinesti si Centrul de Permanenta Calinesti din comuna Calinesti, judetul Arges</t>
  </si>
  <si>
    <t>2. Renovarea energetică moderată pentru sediul Regiei Autonome Județene de Drumuri Argeș, Municipiul Pitești, str. George Coșbuc nr.40, județul Argeș</t>
  </si>
  <si>
    <t>1. Dotarea cu mobilier, materiale didactice si echipamente digitale a unitatilor de invatamant special din subordinea Consiliului Judetean Arges si a Centrului Judetean de Resurse si Asistenta Educationala Arges</t>
  </si>
  <si>
    <t>2. Achizitionarea de microbuze electrice pentru transportul elevilor din judetul Arges</t>
  </si>
  <si>
    <t>Sistem desktop  PC</t>
  </si>
  <si>
    <t>Laptop</t>
  </si>
  <si>
    <t>Licenta Windows 1164 biti</t>
  </si>
  <si>
    <t>Sistem control acces compus din: bariera auto, brat bariera auto, receptor radio, telecomenzi radio</t>
  </si>
  <si>
    <t>Consolidare si reabilitare corp C3, apartinand Centrului de Diagnostic si Tratament, Bdl. I.C.Bratianu, nr.62, Municipiul Pitesti, Judetul Arges</t>
  </si>
  <si>
    <t>1.Servicii de elaborare a hartilor de risc natural pentru cutremure si alunecari de teren</t>
  </si>
  <si>
    <t>2. Servicii de elaborare Tema de Proiectare, Studii de teren, Documentatii obtinere avize/acorduri, documentatie pentru obtinerea certificatului de urbanism si D.A.L.I. la obiectivul de investitii " Consolidare si reabilitare corp C3, apartinand Centrului de Diagnostic si Tratament, Bdl. I.C.Bratianu, nr.62, Municipiul Pitesti, Judetul Arges"</t>
  </si>
  <si>
    <t>3. Servicii de elaborare Tema de proiectare, Documentatii obtinere avize/acorduri si D.A.L.I. la obiectivul de investitii " Lucrari de executie a legaturilor intre corpul nou construit (S+P+4E) si cladirea existenta a Spitalului Judetean de Urgenta Pitesti"</t>
  </si>
  <si>
    <t>4. Expertiza tehnica, studii si Documentatia de Avizare a Lucrarilor de Interventie pentru obiectivul de investitii " Reabilitarea, conservarea si punerea in valoare a Castrului Roman Jidava (Jidova)"</t>
  </si>
  <si>
    <t>5.Prestarea serviciilor de verificare a DALI (studii de specialitate, documentatii pentru avize si acorduri solicitate prin CU), P.T. si D.E. pentru "Reabilitarea, conservarea si punerea in valoare a Castrului Roman Jidava (Jidova)</t>
  </si>
  <si>
    <t>6. Studii ( topografic, geotehnic istoric, dendrologic), documentatii tehnice pentru obtinere avize, DALI, pentru obiectivul de investitii : " Conservarea si punerea in valoare in situ a  Schitului Buliga "</t>
  </si>
  <si>
    <t>7. Studii ( topografic, geotehnic istoric, dendrologic), documentatii tehnice pentru obtinere avize, DALI, pentru obiectivul de investitii : "Amenajarea spatiilor adiacente - curte interioara si drum acces din cadrul Muzeului Judetean Arges"</t>
  </si>
  <si>
    <t>8. Prestarea serviciilor de verificare a DALI (studii de specialitate, documentatii pentru avize si acorduri solicitate prin CU), P.T. si D.E. pentru " Conservarea si punerea in valoare in situ a  Schitului Buliga "</t>
  </si>
  <si>
    <t>9. Prestarea serviciilor de verificare a DALI (studii de specialitate, documentatii pentru avize si acorduri solicitate prin CU), P.T. si D.E. pentru "Amenajarea spatiilor adiacente - curte interioara si drum acces din cadrul Muzeului Judetean Arges</t>
  </si>
  <si>
    <t xml:space="preserve">CAPITOLUL 54.02 ALTE SERVICII PUBLICE GENERALE </t>
  </si>
  <si>
    <t>Licenta Microsoft Office Professional</t>
  </si>
  <si>
    <t>Directia Judeteana pentru Evidenta Persoanelor Arges</t>
  </si>
  <si>
    <t>Centrul Militar Judetean Arges</t>
  </si>
  <si>
    <t>Caseta luminoasa -birou informare recrutare</t>
  </si>
  <si>
    <t>Caseta luminoasa Centrul Militar Judetean</t>
  </si>
  <si>
    <t>Eficientizarea energetica a sediului Centrul Militar Judetean ( expertiza cu RLV, audit energetic, certificat energetic)</t>
  </si>
  <si>
    <t>Autospecială suport logistic  3,5 tone</t>
  </si>
  <si>
    <t>Platformă transport vehicule avariate</t>
  </si>
  <si>
    <t>Sonar  subacvatic digital</t>
  </si>
  <si>
    <t>Statii de lucru tip Desktop</t>
  </si>
  <si>
    <t>Monitoare pentru statii de lucru tip desktop</t>
  </si>
  <si>
    <t>Reabilitare Bază de Salvare Montană cota 2000 Transfăgărășan, județul Argeș</t>
  </si>
  <si>
    <t>1. Inspectoratul pentru Situatii de Urgenta</t>
  </si>
  <si>
    <t>2. Serviciul Public Judetean Salvamont Arges</t>
  </si>
  <si>
    <t xml:space="preserve">Dispozitiv monitorizare funcții vitale </t>
  </si>
  <si>
    <t xml:space="preserve">Centrală termică electrică 27kw </t>
  </si>
  <si>
    <t>CAPITOLUL 65.02 INVATAMANT</t>
  </si>
  <si>
    <t>Centrul Scolar de Educatie Incluziva "Sfanta Filofteia" Stefanesti</t>
  </si>
  <si>
    <t>Sistem supraveghere video</t>
  </si>
  <si>
    <t>Sistem supraveghere video si alarmare</t>
  </si>
  <si>
    <t>1. Centrul Scolar de Educatie Incluziva " Sfantul Stelian"</t>
  </si>
  <si>
    <t>2. Gradinita Speciala "Sf. Elena" Pitesti</t>
  </si>
  <si>
    <t>Proiectare pentru  spatiile din cladirea scolii</t>
  </si>
  <si>
    <t>Relocare conducta exterioara de alimentare cu gaze naturale a Spitalului Judetean de Urgenta Pitesti</t>
  </si>
  <si>
    <t>Injector de CO2 (Angiodroid)</t>
  </si>
  <si>
    <t>Ecograf 3D ginecologie</t>
  </si>
  <si>
    <t>Ecograf stationar</t>
  </si>
  <si>
    <t>Ecograf cord</t>
  </si>
  <si>
    <t>Unit dentar complet</t>
  </si>
  <si>
    <t>C-Arm</t>
  </si>
  <si>
    <t>Turn Artroscopie</t>
  </si>
  <si>
    <t>Ecograf cu Modul Cardio Pediatric</t>
  </si>
  <si>
    <t xml:space="preserve">Server </t>
  </si>
  <si>
    <t>Masina de spalat profesionala 50 kg</t>
  </si>
  <si>
    <t>Masina de spalat profesionala 10 kg</t>
  </si>
  <si>
    <r>
      <rPr>
        <sz val="7"/>
        <color rgb="FFFF0000"/>
        <rFont val="Times New Roman"/>
        <family val="1"/>
        <charset val="238"/>
      </rPr>
      <t xml:space="preserve"> </t>
    </r>
    <r>
      <rPr>
        <sz val="12"/>
        <color rgb="FFFF0000"/>
        <rFont val="Times New Roman"/>
        <family val="1"/>
        <charset val="238"/>
      </rPr>
      <t>Consolidarea infractucturii medicale pentru a face fata provocarilor ridicate de combaterea epidemiei de COVID 19 la Spitalul de Pneumoftiziologie "Sf.Andrei Valea Iasului, Arges”</t>
    </r>
  </si>
  <si>
    <t>Microscop trinocular cu camera video</t>
  </si>
  <si>
    <t>Imprimanta digitala radiologie</t>
  </si>
  <si>
    <t>Aparat cu unde electromagnetice de inalta frecventa -Sistem superinductiv</t>
  </si>
  <si>
    <t>Aparat laserterapie de inalta intensitate</t>
  </si>
  <si>
    <t>Pat spital</t>
  </si>
  <si>
    <t>Aparat teste sanitare pentru maini</t>
  </si>
  <si>
    <t>Bantic (fierastrau) pentru carne congelata</t>
  </si>
  <si>
    <t>Masina industriala de spatat rufe</t>
  </si>
  <si>
    <t>Aparat masaj limfatic</t>
  </si>
  <si>
    <t>Stepper profesional</t>
  </si>
  <si>
    <t>Banda electrica alergare</t>
  </si>
  <si>
    <t>Bicicleta orizontala profesionala</t>
  </si>
  <si>
    <r>
      <t>Avize, autorizatii si asistenta tehnica "Lucrari de construire in vederea conformarii imobilului la cerinta esentiala de calitate "</t>
    </r>
    <r>
      <rPr>
        <i/>
        <sz val="10"/>
        <color rgb="FFFF0000"/>
        <rFont val="Arial"/>
        <family val="2"/>
        <charset val="238"/>
      </rPr>
      <t>Securitate la incendiu</t>
    </r>
    <r>
      <rPr>
        <sz val="10"/>
        <color rgb="FFFF0000"/>
        <rFont val="Arial"/>
        <family val="2"/>
        <charset val="238"/>
      </rPr>
      <t>""</t>
    </r>
  </si>
  <si>
    <t>Concentrator oxigen</t>
  </si>
  <si>
    <t>Frigider mortuar cu 2 locuri</t>
  </si>
  <si>
    <t xml:space="preserve">Calandru </t>
  </si>
  <si>
    <t>Purificator aer</t>
  </si>
  <si>
    <t>Expertiza tehnica in vederea incadrarii cladirilor in clasa de risc</t>
  </si>
  <si>
    <t xml:space="preserve">Executie releveu pentru pavilion central spital si casa lift </t>
  </si>
  <si>
    <t>Proiectare  bazin apa potabila de 25 mc suprateran cu statie de clorinare</t>
  </si>
  <si>
    <t>Extinderea sistemului de alarmare impotriva efractiei, al sistemului de control acces si al sistemului de supraveghere video</t>
  </si>
  <si>
    <t>Statie de demanganizare automata debit 30m3/h</t>
  </si>
  <si>
    <t>Statie de clorinare</t>
  </si>
  <si>
    <t>Sistem de radiologie interventionala mobil tip Brat C</t>
  </si>
  <si>
    <t>Masina de curatat cartofi</t>
  </si>
  <si>
    <t>MASA DE CALCAT PROFESIONALA</t>
  </si>
  <si>
    <t>CENTRALA TERMICA 120 KW</t>
  </si>
  <si>
    <t>Racordare CT la sistemul de energie electrica</t>
  </si>
  <si>
    <t>Sistem de supraveghere video dispensar TBC Topoloveni</t>
  </si>
  <si>
    <t xml:space="preserve">Avizare spatiu amplasare CT </t>
  </si>
  <si>
    <t xml:space="preserve">Avizare amplasare aparat radiologie Dispensar Topoloveni </t>
  </si>
  <si>
    <t xml:space="preserve"> Biblioteca Judeteana "Dinicu Golescu" Pitesti</t>
  </si>
  <si>
    <t>Centrul Europe Direct Arges</t>
  </si>
  <si>
    <t>Office display Led cu stand motorizat mobil</t>
  </si>
  <si>
    <t>Sistem de supraveghere video</t>
  </si>
  <si>
    <t>Microscop Digital</t>
  </si>
  <si>
    <t>Aparat foto DSLR</t>
  </si>
  <si>
    <t xml:space="preserve">MICROSOFT WINDOWS 10 PROFESSIONAL </t>
  </si>
  <si>
    <t xml:space="preserve">LICENTA MICROSOFT OFFICE 2021 PROFESSIONAL PLUS </t>
  </si>
  <si>
    <t>LICENTA COREL DRAW STANDARD 2021</t>
  </si>
  <si>
    <t xml:space="preserve">LICENTE COREL DRAW </t>
  </si>
  <si>
    <t>Extractor cu brat articulat cu accesorii</t>
  </si>
  <si>
    <t>Drujba</t>
  </si>
  <si>
    <t>OBIECTIV aparat foto</t>
  </si>
  <si>
    <t>LASER  -  DISPOZITIV LASER FRAGMENTE CERAMICE</t>
  </si>
  <si>
    <t>Elevator mobil scari persoane cu handicap</t>
  </si>
  <si>
    <t>Carlig de remorcare</t>
  </si>
  <si>
    <t>Sistem iluminat scenă Sala Așchiuță</t>
  </si>
  <si>
    <t>Sistem sonorizare scenă Sala Așchiuță</t>
  </si>
  <si>
    <t>Sistem mecanică scenă Sala Așchiuță</t>
  </si>
  <si>
    <t>Sistem intercom Sala Așchiuță</t>
  </si>
  <si>
    <t>Sistem iluminat scenă Grădina de Vară</t>
  </si>
  <si>
    <t>Sistem sonorizare scenă Grădina de Vară</t>
  </si>
  <si>
    <t>Sistem schelă lumini scenă Grădina de Vară</t>
  </si>
  <si>
    <t>Orgă-Sintetizator</t>
  </si>
  <si>
    <t>Chitară bass</t>
  </si>
  <si>
    <t>Chitară electrică și amplificator</t>
  </si>
  <si>
    <t>Trombon tenor</t>
  </si>
  <si>
    <t>Trompetă Bb I</t>
  </si>
  <si>
    <t>Trompetă Bb II</t>
  </si>
  <si>
    <t>Saxofon tenor Bb I</t>
  </si>
  <si>
    <t>Saxofon tenor Bb II</t>
  </si>
  <si>
    <t>Saxofon sopran Bb I</t>
  </si>
  <si>
    <t>Pian electric</t>
  </si>
  <si>
    <t>Set percuție(tobă de scenă, cinele, protecție tobă)</t>
  </si>
  <si>
    <t>Cărucior pupitre pro</t>
  </si>
  <si>
    <t>Acoperiș cu arcade și învelitoare demontabilă</t>
  </si>
  <si>
    <t>Consolidare și reabilitare Clădire Teatru” Al. Davila” Pitesti</t>
  </si>
  <si>
    <t>8. Spitalul Orasenesc "Regele Carol I" Costesti</t>
  </si>
  <si>
    <t>3. Centrul Judetean de Cultura si Arte Arges</t>
  </si>
  <si>
    <t>4. Muzeul Viticulturii si Pomiculturii Golesti</t>
  </si>
  <si>
    <t>Studiu de fezabilitate pentru reablitarea termica a Blocului Administrativ</t>
  </si>
  <si>
    <t>Studiu de fezabilitate Pavilion Multifunctional cu atractii turistice</t>
  </si>
  <si>
    <t>2.Complex de 4 Locuinte protejate si Centru de zi, comuna Ciofrangeni, sat Ciofrangeni</t>
  </si>
  <si>
    <t>3.Complex de servicii sociale, Municiupiul Campulung, Judetul Arges cod SMIS 130511</t>
  </si>
  <si>
    <t>4.Complex de Servicii Sociale, Orasul Costesti, judetul  Arges Cod SMIS 130512</t>
  </si>
  <si>
    <t xml:space="preserve">Proiectare sistem  antiefracție                           </t>
  </si>
  <si>
    <t xml:space="preserve">Achiziție și montaj sistem  antiefracție             </t>
  </si>
  <si>
    <t>1. Centrul de Ingrijire si Asistenta Pitesti</t>
  </si>
  <si>
    <t>Centrală termică electrică</t>
  </si>
  <si>
    <t>Masina de spalat industriala 50-60 kg</t>
  </si>
  <si>
    <t>Paturi tip spital</t>
  </si>
  <si>
    <t>Proiect  pentru sistem de supravegere video si sistem de alarmare antiefractie</t>
  </si>
  <si>
    <t>Documentatie tehnica de proiectare la obiectivul "Reabilitare, Modernizare si Extindere Pavilion P+1</t>
  </si>
  <si>
    <t>Amenajare Parc si Alei UAMS Suici</t>
  </si>
  <si>
    <t>2. Unitatea de Asistenta Medico-Sociala Dedulesti</t>
  </si>
  <si>
    <t>Masina de spalat rufe 23-25 kg</t>
  </si>
  <si>
    <t>Unitatea de Asistenta Medico-Sociala Dedulesti</t>
  </si>
  <si>
    <t>Reabilitare, supraetajare si extindere corp A</t>
  </si>
  <si>
    <t>2. Modernizare DJ 703 B Moraresti-Uda, KM 17+753-20+253, L=2,5 KM</t>
  </si>
  <si>
    <t>3. Modernizare DJ 703 B Şerbăneşti (DJ 659)-Siliştea, km 70+410-77+826, L=7,416km, în comunele Rociu şi Căteasca</t>
  </si>
  <si>
    <t>4. Pod pe DJ 741 Pitesti - Valea Mare - Fagetu - Mioveni, km 2+060, peste paraul Valea Mare (Ploscaru), la Stefanesti</t>
  </si>
  <si>
    <t>5. Modernizare DJ 703 B Costeşti (DN 65 A)-Şerbăneşti (DJ 659), km 60+325-68+783, L=8,458km, la Costeşti şi Rociu</t>
  </si>
  <si>
    <t>6. Pod pe DJ 738 Jugur - Draghici - Mihaesti peste riul Tirgului, km 21+900, in com. Mihaesti</t>
  </si>
  <si>
    <t>7. Pod pe DJ 703 H Curtea de Arges (DN 7 C) - Valea Danului - Cepari, km 0+597, L = 152 m, in comuna Valea Danului</t>
  </si>
  <si>
    <t>8. Modernizare DJ 703 B Padureti (DJ 679) - Costesti (DN 65 A), km 48+975 - 59+287, L = 10,312 km, la Lunca Corbului si Costesti</t>
  </si>
  <si>
    <t>9.Pod peste raul Neajlov, in satul Silistea, comuna Cateasca, judetul Arges</t>
  </si>
  <si>
    <t>10. Modernizare DJ 703G Suici (DJ703H)-Ianculesti-lim.jud. Valcea,km 14+000-16+921, L=2,921 km, comuna Suici</t>
  </si>
  <si>
    <t>11. Modernizare DJ 731 B, sate Sămara şi Metofu, Km 1+603 – Km 3+728, L=2,125 Km, comuna Poiana Lacului</t>
  </si>
  <si>
    <t xml:space="preserve">12. Modernizare DJ732 C Bughea de Jos - Malu - Godeni, Km 7+165 – Km 8+695, L= 1,53 Km </t>
  </si>
  <si>
    <t xml:space="preserve">13. Modernizare DJ 679 C lzvoru - Mozăceni Km 12+489 - Km 21+688 , L = 9,199 Km </t>
  </si>
  <si>
    <t>14. Modernizare DJ 703 B Moraresti - Uda, Km 16+200 - Km 17+753, in Comuna Uda, L=1,553 km</t>
  </si>
  <si>
    <t xml:space="preserve">15. Modernizare DJ 703 H Salatrucu-Valcea, Km 25+151 -  Km 29+863, L = 4,712 Km </t>
  </si>
  <si>
    <t>16. Modernizare DJ 739 Bârzeşti (DN 73 D) – Negresti – Zgripcesti – Beleti, km 0+474 - Km 2+300,  L=1,826 Km, in Comuna Vulturesti</t>
  </si>
  <si>
    <t>17. Modernizare DJ 703 I  Merisani (DN 7 C - Km 12+450) – Musatesti – Bradulet - Bradet - Lac Vidraru (DN 7 C - Km 64+400), Km 53+580 – Km 61+055, L = 7,475 Km</t>
  </si>
  <si>
    <t>18. Modernizare DJ 679A  Barla (DJ 679) – Caldararu, Km 0+000 -  Km 12+835, L=12,835 km</t>
  </si>
  <si>
    <t>19. Modernizare DJ 704D Prislop (DN7) - Lupueni (DJ 703E), Km 0+000- Km 2+358, L= 2,358 Km  in comunele Bascov si Babana</t>
  </si>
  <si>
    <t xml:space="preserve">20. Modernizare DJ 703E Pitesti (DN 67) - Babana - Cocu, Km 1+800 - Km 19+765, L= 17,965 Km </t>
  </si>
  <si>
    <t>21. Modernizare DJ 704 G Cicanesti - Suici (DJ 703H ), Km 9+532 -  Km 13+435, L=3,903 Km</t>
  </si>
  <si>
    <t>1. Relocare utilitati (conducte gaze) "Pod pe DJ 738 Jugur-Drăghici-Mihăeşti peste râul Târgului, km 21+900, în comuna Mihăeşti"</t>
  </si>
  <si>
    <t xml:space="preserve">2. Piste pentru biciclete pe DJ 703E: Pitești (DN 67 B) – Lupueni – Popești – Lunguiești – Cocu (DJ 703B), pe sectorul Km 2+200 – 12+300, L=10,100 Km, în comunele Moșoaia, Băbana și Pista continuă pentru biciclete pe DJ 678 A, km 42+420-49+095 și pe DJ 703 H, km 12+924-17+368, L=11,200 km, în comunele Tigveni, Cepari și Șuici, județul Argeș </t>
  </si>
  <si>
    <t>3. Executie prag de fund si lucrari de stabilizare a malurilor aferente podului amplasat pe DJ 703B, km 84+723, in comuna Cateasca, judetul Arges"</t>
  </si>
  <si>
    <t>2.Servicii de intocmire studii de teren, elaborare Expertize tehnice (drum si poduri), D.A.L.I.+P.T.+D.E.+C.S., D.T.A.C., documentatii  obtinere avize si asistenta tehnica din partea proiectantului pentru: „Modernizare DJ659:Pitesti-Bradu-Suseni-Gliganu de Sus-Barlogu-Negrasi-Mozaceni-Lim.Jud. Dambovita, km 0+000-58+320, L=58,320 km"</t>
  </si>
  <si>
    <t>3. Servicii de elaborare documentatii tehnico economice  pentru faza Proiect tehnic si detalii de executie(PT+DE), inclusiv intocmirea proiectelor de relocare/protejare utilitati (daca e cazul) si Asigurarea asistentei tehnice din partea proiectantului pe perioada de executie a lucrarilor, participarea proiectantului la fazele incluse in programul de control al lucrarilor de executie, avizat de catre Inspectoratul de Stat in Constructii, pentru pentru: „Modernizare DJ659:Pitesti-Bradu-Suseni-Gliganu de Sus-Barlogu-Negrasi-Mozaceni-Lim.Jud.Dambovita, km 0+000-58+320, L=58,320 km"</t>
  </si>
  <si>
    <t>4. Elaborare documentatii tehnice pentru obtinere Autorizatie de gospodarire a apelor "Pod pe DJ 741 Piteşti-Valea Mare-Făgetu-Mioveni, km 2+060, peste pârâul Valea Mare (Ploscaru), la Ştefăneşti"</t>
  </si>
  <si>
    <t>5. Elaborare documentatii tehnice pentru obtinere Autorizatie de gospodarire a apelor "Pod pe DJ 738 Jugur-Drăghici-Mihăeşti peste râul Târgului, km 21+900, în comuna Mihăeşti"</t>
  </si>
  <si>
    <t>6. Elaborare documentatii tehnice pentru obiectivul de investitii:"Executie prag de fund si lucrari de stabilizare a malurilor aferente podului amplasat pe DJ 703B, km 84+723, in comuna Cateasca, judetul Arges"</t>
  </si>
  <si>
    <t>7. Elaborare Studiu de Fezabilitate pentru obiectivul de investitii "Drum expres A1 - Pitesti - Mioveni "</t>
  </si>
  <si>
    <t xml:space="preserve">Proiectare sistem supraveghere video si antiefractie  la sediul Aparatului Propriu si sistem antiefractie la arhiva    </t>
  </si>
  <si>
    <t xml:space="preserve">Achizitie si montaj sistem supraveghere video si antiefractie la sediul Aparatului Propriu       </t>
  </si>
  <si>
    <t>Achizitie si montaj sistem antiefractie arhiva</t>
  </si>
  <si>
    <t xml:space="preserve">Racordare retea interioara canalizare menajera la reteaua publica de canalizare menajera       </t>
  </si>
  <si>
    <t xml:space="preserve">Servicii de evaluare de risc la securitatea fizica </t>
  </si>
  <si>
    <t>Achizitie si montaj sistem supraveghere video</t>
  </si>
  <si>
    <t>Proiect instalații detecție incendiu</t>
  </si>
  <si>
    <t>Intocmire Scenariu de securitate la incendiu si stampilare MLPAT proiect detectie</t>
  </si>
  <si>
    <t>Autorizare/Documentații ISU</t>
  </si>
  <si>
    <t xml:space="preserve">Proiectare sistem supraveghere video si antiefractie  </t>
  </si>
  <si>
    <t xml:space="preserve">Proiectare sistem supraveghere video si antiefractie          </t>
  </si>
  <si>
    <t xml:space="preserve">Proiectare sistem supraveghere video  </t>
  </si>
  <si>
    <t>Intocmirea documentatiei  tehnice, obtinerea avizului de securitate  Ia incendiu si autorizatiei de securitate la incendiu</t>
  </si>
  <si>
    <t xml:space="preserve">Proiectare sistem supraveghere video si antiefractie   </t>
  </si>
  <si>
    <t>Instalații detecție incendiu</t>
  </si>
  <si>
    <t>Extindere si montaj sistem supraveghere video si sistem antiefractie</t>
  </si>
  <si>
    <t>Achizitie si montaj sistem antiefractie</t>
  </si>
  <si>
    <t xml:space="preserve">Montare rampa de acces la Casuta 3 </t>
  </si>
  <si>
    <t xml:space="preserve">Achizitie si montaj sistem supraveghere video si antiefractie </t>
  </si>
  <si>
    <t>Achizitie si montaj Sistem detectie fum</t>
  </si>
  <si>
    <t>Achizitie si montaj Sistem iluminat Securitate</t>
  </si>
  <si>
    <t>Achizitie si montaj hidranti</t>
  </si>
  <si>
    <t xml:space="preserve">Extindere sistem supraveghere video </t>
  </si>
  <si>
    <t>Achizitie si montaj sistem antiefractie si control acces</t>
  </si>
  <si>
    <t xml:space="preserve"> Racordare la reteua publica de canalizare menajera '' la Centrul de Zi Rucar '' Comuna Rucar , Judetul Arges   </t>
  </si>
  <si>
    <t xml:space="preserve">Achizitie si montaj sistem supraveghere video </t>
  </si>
  <si>
    <t>Achizitie si montaj buton de panica</t>
  </si>
  <si>
    <t>Achizitie si montaj sistem supraveghere video si antiefractie</t>
  </si>
  <si>
    <t>Achizitie si montaj control acces</t>
  </si>
  <si>
    <t xml:space="preserve">Proiectare sistem supraveghere video si antiefractie                 </t>
  </si>
  <si>
    <t xml:space="preserve">Intocmire documentatie tehnica in vederea obtinerii autorizatiei PSI   </t>
  </si>
  <si>
    <t xml:space="preserve">Proiectare sistem supraveghere video si antiefractie             </t>
  </si>
  <si>
    <t xml:space="preserve">Proiectare sistem supraveghere video si antiefractie                      </t>
  </si>
  <si>
    <t xml:space="preserve">Proiectare sistem supraveghere video        </t>
  </si>
  <si>
    <t xml:space="preserve">Proiectare sistem buton de panica </t>
  </si>
  <si>
    <t xml:space="preserve">Proiectare sistem supraveghere video si antiefractie       </t>
  </si>
  <si>
    <t xml:space="preserve">Proiectare sistem supraveghere video          </t>
  </si>
  <si>
    <t>3. Centre adulti</t>
  </si>
  <si>
    <t xml:space="preserve">Proiectare sistem supraveghere video                             </t>
  </si>
  <si>
    <t xml:space="preserve">Proiectare sistem supraveghere video Dragolești                                 </t>
  </si>
  <si>
    <t xml:space="preserve">Proiectare sistem supraveghere video și antiefracție                           </t>
  </si>
  <si>
    <t>Sudii in vederea instalarii unui kit complet sistem de ridicat platforma pentru persoane cu dizabilitati - Complex Iulia</t>
  </si>
  <si>
    <t>Proiectare si executie kit complet sistem de ridicat platforma pentru persoane cu dizabilitati - Complex Iulia</t>
  </si>
  <si>
    <t xml:space="preserve">Proiectare sistem supraveghere video si antiefractie                                         </t>
  </si>
  <si>
    <t>Proiectare sistem supraveghere video si alarmare la securitate</t>
  </si>
  <si>
    <t xml:space="preserve">Proiectare sistem supraveghere video si antiefractie CSPD Pitești                         </t>
  </si>
  <si>
    <t xml:space="preserve">Proiectare sistem supraveghere video și antiefracție                                    </t>
  </si>
  <si>
    <t xml:space="preserve">Achiziție și montaj sistem supraveghere video       </t>
  </si>
  <si>
    <t xml:space="preserve">Achiziție și montaj sistem supraveghere video Dragolești                  </t>
  </si>
  <si>
    <t xml:space="preserve">Achiziție și montaj sistem supraveghere video și antiefracție             </t>
  </si>
  <si>
    <t xml:space="preserve">Achiziție și montaj sistem supraveghere video și antiefracție         </t>
  </si>
  <si>
    <t xml:space="preserve">Achiziție și montaj sistem supraveghere video și antiefracție              </t>
  </si>
  <si>
    <t xml:space="preserve">Achiziție și montaj sistem supraveghere video si antiefractie                      </t>
  </si>
  <si>
    <t xml:space="preserve">Achiziție și montaj sistem supraveghere video și alarmare la securitate </t>
  </si>
  <si>
    <t xml:space="preserve">Achiziție și montaj sistem supraveghere video si videointerfonie CSRNA Mioveni </t>
  </si>
  <si>
    <t xml:space="preserve">Achiziție și montaj sistem supraveghere video  si antiefractie CSPD Pitești           </t>
  </si>
  <si>
    <t>2. Centre adulti</t>
  </si>
  <si>
    <t xml:space="preserve">Reparație capitală instalație pentru producerea agentului termic și apa caldă       </t>
  </si>
  <si>
    <t>Complexul de Servicii pentru Persoane Adulte cu Dizabilitati Pitesti</t>
  </si>
  <si>
    <t>1. Modernizarea si dotarea Centrului de Servicii de Recuperare Neuromotorie de tip Ambulatoriu Mioveni</t>
  </si>
  <si>
    <t>2. Modernizarea si dotarea Centrului de Zi pentru Persoane Adulte cu Dizabilitati Pitesti</t>
  </si>
  <si>
    <t>22. Modernizare DJ 703 H Curtea de Arges-Valea Danului-Cepari-Suici-Lim. Jud. Valcea, km 9+475-10+364, L= 0,889, com Valea Danului si Cepari, Jud Arges</t>
  </si>
  <si>
    <t>23, Modernizare DJ 738 Poienari (DN 73- km 44+500)-Jugur-Draghici-Mihaesti(DC 11), km 10+200-13+600, L= 3,4 km, judetul Arges</t>
  </si>
  <si>
    <t>24. Modernizare drum judetean DJ 508 Cateasca (DJ 703B)-Furduiesti-Teiu-Buta (DJ 659), km 12+400-17+217, L=4,817 km, com. Teiu si Negrasi, jud. Arges</t>
  </si>
  <si>
    <t>25. Modernizare DJ 731 D , km 15+075 - 16+825, L=1,75 km, comuna Cosesti, judetul.Arges</t>
  </si>
  <si>
    <t>1. Modernizare DJ 703 H Curtea de Arges-Valea Danului-Cepari-Suici-Lim. Jud. Valcea, km 9+475-10+364, L= 0,889, com Valea Danului si Cepari, Jud Arges</t>
  </si>
  <si>
    <t>2. Modernizare DJ 738 Poienari (DN 73- km 44+500)-Jugur-Draghici-Mihaesti(DC 11), km 10+200-13+600, L= 3,4 km, judetul Arges</t>
  </si>
  <si>
    <t>4. Modernizare DJ 679D Malu-(DJ 679-km 38+940)-Coltu-Ungheni-Recea-Negrasi -Mozacu, km 7+940-14+940, L= 7km, comuna Ungheni, Judetul Arges</t>
  </si>
  <si>
    <t>5.Modernizare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</si>
  <si>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4. Modernizare DJ 702 F, Limita judet Dambovita - Slobozia, km 14+000-17+355, L = 3,355 km, judetul Arges</t>
  </si>
  <si>
    <t>5. Modernizare DJ 731 D, comuna Darmanesti, judetul Arges, km 8+440 -  km 11+240, L=2,8 km</t>
  </si>
  <si>
    <t>6. Pod pe DJ 679D, Malu (DJ 679  km 38+940)-Coltu-Ungheni, km 8+444, L=12 m, comuna  Ungheni, jud.Arges</t>
  </si>
  <si>
    <t>10. Servicii de expertiza tehnica pentru imobilul situat in municipiul Pitesti, str. Costache Negri, nr.28, Punctul Automobil Clubul Român", judetul Arges</t>
  </si>
  <si>
    <t xml:space="preserve">Reparatii si modernizare ascensor </t>
  </si>
  <si>
    <t>4. Spitalul Judetean de Urgenta Pitesti</t>
  </si>
  <si>
    <t>1.Spitalul de Recuperare Bradet</t>
  </si>
  <si>
    <t>2. Spitalul de Boli Cronice si Geriatrie Stefanesti</t>
  </si>
  <si>
    <t>3. Spitalul Orasenesc "Regele Carol I" Costesti</t>
  </si>
  <si>
    <t>Renovarea energetică moderată pentru sediul Regiei Autonome Județene de Drumuri Argeș, Municipiul Pitești, str. George Coșbuc nr.40, județul Argeș</t>
  </si>
  <si>
    <t>Microbuz</t>
  </si>
  <si>
    <t>1. Centrul Scolar de Educatie Incluziva "Sf. Nicolae" Campulung</t>
  </si>
  <si>
    <t>Masina de spalat 50kg cu storcator peste 1200 rot/min</t>
  </si>
  <si>
    <t>Uscator 35-40 kg</t>
  </si>
  <si>
    <t>Cuptor etajat cu 10 tavi</t>
  </si>
  <si>
    <t>Plita profesionala cu 8 ochiuri</t>
  </si>
  <si>
    <t>6. Spitalul de Boli Cronice si Geriatrie Stefanesti</t>
  </si>
  <si>
    <t>Bazin chimic laborator</t>
  </si>
  <si>
    <t>1. Teatrul "Al. Davila" Pitesti</t>
  </si>
  <si>
    <t>2. Muzeul Judetean Arges</t>
  </si>
  <si>
    <t>Vitrina expozitie luminata</t>
  </si>
  <si>
    <t>7. Modernizare drum județean DJ 678 E Teodorești (DJ 703 –km 13+339) –Cotu – Lim. Jud. Valcea, km 1+200-km - 3+000, L = 1,8 km, comuna Cuca, jud. Argeș"</t>
  </si>
  <si>
    <t>8. Modernizare drum județean DJ 678 B Lim. Jud. Vâlcea - Cuca (DJ 703 - km 9+765), km 26+950- km 27+862, L = 0,912 km, comuna Cuca, jud. Argeș"</t>
  </si>
  <si>
    <t>2. Camin Persoane Varstnice Mozaceni</t>
  </si>
  <si>
    <t xml:space="preserve">Construire corp de cladire nou la Spitalul Judetean de Urgenta Pitesti </t>
  </si>
  <si>
    <t xml:space="preserve"> Construire corp de cladire nou la Spitalul Judetean de Urgenta Pitesti </t>
  </si>
  <si>
    <t xml:space="preserve">Proiectare sistem supraveghere video si videointerfonie CSRNA Mioveni                   </t>
  </si>
  <si>
    <t>Elaborare documentații in vederea obtinerii documentatiei la incendiu medicina interna</t>
  </si>
  <si>
    <t>Dispozitiv etichete nevazatori</t>
  </si>
  <si>
    <t>2. Spitalul de Pediatrie Pitesti</t>
  </si>
  <si>
    <t>Expertiza tehnica structura DALI+DTAC+PTE pasaj subteran de legatura sediul central</t>
  </si>
  <si>
    <t>Proiect tehnic (DTAC+PTE) alimentare extindere UPU de la sursa de vacuum si aer comprimat</t>
  </si>
  <si>
    <t>6. Spitalul PNF Valea Iasului</t>
  </si>
  <si>
    <t>Proiect Tehnic medie tensiune privind majorarea puterii Postului Trafo</t>
  </si>
  <si>
    <t>Studiu de solutie relocare coloane medie tensiune platforma tehnica chillere</t>
  </si>
  <si>
    <t>Sistem de avertizare luminoasa si acustica</t>
  </si>
  <si>
    <t xml:space="preserve">a. Achizitii de imobile </t>
  </si>
  <si>
    <t>4. Directia Generala de Asistenta Sociala si Protectia Copilului Arges</t>
  </si>
  <si>
    <t>Proiect tehnic alimentare cu gaze Extindere Ambulatoriu Integrat al SJUP</t>
  </si>
  <si>
    <t xml:space="preserve">                                                                                       ANEXA nr. 4</t>
  </si>
  <si>
    <t xml:space="preserve">Imprastietor material antiderapant </t>
  </si>
  <si>
    <t>Container din structura metalica galvanizata</t>
  </si>
  <si>
    <t xml:space="preserve">Videofibroscop laringian </t>
  </si>
  <si>
    <t>Aparat foto cu doua obiective profesionale</t>
  </si>
  <si>
    <t xml:space="preserve">UTV șenilată cu remorcă proprie </t>
  </si>
  <si>
    <t>Corturi 8 x 4m</t>
  </si>
  <si>
    <t xml:space="preserve"> INFLUENTE LA PROGRAMUL DE INVESTIŢII PUBLICE 
PE GRUPE DE INVESTITII SI SURSE DE FINANTARE
</t>
  </si>
  <si>
    <t>Racordare aparat radiologie la sistemul de energie electrica Dispensar TBC Topoloveni</t>
  </si>
  <si>
    <t>1. Spitalul de Pneumoftiziologie Leordeni</t>
  </si>
  <si>
    <t>2. Spitalul de Psihiatrie "Sf.Maria" Vedea</t>
  </si>
  <si>
    <t>Achizitie containere modulare, racordare la utilitati si amenajare teren pentru Farmacia Spialului de Psihiatrie "Sf.Maria" Vedea</t>
  </si>
  <si>
    <t>Achizitie de Echipamente si materiale destinate reducerii riscului de infectii nosocomiale</t>
  </si>
  <si>
    <t xml:space="preserve">                                   </t>
  </si>
  <si>
    <t>1. Spitalul Judetean de Urgenta Pitesti</t>
  </si>
  <si>
    <t>2. Spitalul Orasenesc "Regele Carol I" Costesti</t>
  </si>
  <si>
    <t xml:space="preserve">                                                                                       ANEXA nr. 3 la H.C.J nr.72/29.02.2024</t>
  </si>
</sst>
</file>

<file path=xl/styles.xml><?xml version="1.0" encoding="utf-8"?>
<styleSheet xmlns="http://schemas.openxmlformats.org/spreadsheetml/2006/main">
  <fonts count="50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Arial"/>
      <family val="2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rgb="FFFF0000"/>
      <name val="Arial"/>
      <family val="2"/>
    </font>
    <font>
      <sz val="11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FF0000"/>
      <name val="Times New Roman"/>
      <family val="1"/>
    </font>
    <font>
      <sz val="7"/>
      <color rgb="FFFF0000"/>
      <name val="Times New Roman"/>
      <family val="1"/>
      <charset val="238"/>
    </font>
    <font>
      <i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9">
    <xf numFmtId="0" fontId="0" fillId="0" borderId="0"/>
    <xf numFmtId="0" fontId="6" fillId="0" borderId="0"/>
    <xf numFmtId="0" fontId="4" fillId="0" borderId="0"/>
    <xf numFmtId="0" fontId="6" fillId="0" borderId="0"/>
    <xf numFmtId="0" fontId="20" fillId="0" borderId="0"/>
    <xf numFmtId="0" fontId="21" fillId="0" borderId="0"/>
    <xf numFmtId="0" fontId="22" fillId="0" borderId="0"/>
    <xf numFmtId="0" fontId="22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5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6" fillId="0" borderId="3" xfId="0" applyFont="1" applyFill="1" applyBorder="1" applyAlignment="1"/>
    <xf numFmtId="0" fontId="7" fillId="0" borderId="3" xfId="0" applyFont="1" applyFill="1" applyBorder="1"/>
    <xf numFmtId="0" fontId="7" fillId="0" borderId="5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/>
    <xf numFmtId="0" fontId="5" fillId="3" borderId="3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8" fillId="0" borderId="2" xfId="0" applyFont="1" applyFill="1" applyBorder="1"/>
    <xf numFmtId="0" fontId="8" fillId="0" borderId="5" xfId="0" applyFont="1" applyFill="1" applyBorder="1"/>
    <xf numFmtId="0" fontId="8" fillId="0" borderId="3" xfId="0" applyFont="1" applyFill="1" applyBorder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wrapText="1"/>
    </xf>
    <xf numFmtId="0" fontId="11" fillId="0" borderId="2" xfId="0" applyFont="1" applyFill="1" applyBorder="1" applyAlignment="1"/>
    <xf numFmtId="0" fontId="8" fillId="0" borderId="2" xfId="0" applyFont="1" applyFill="1" applyBorder="1" applyAlignment="1">
      <alignment wrapText="1"/>
    </xf>
    <xf numFmtId="4" fontId="12" fillId="0" borderId="4" xfId="0" applyNumberFormat="1" applyFont="1" applyFill="1" applyBorder="1" applyAlignment="1">
      <alignment horizontal="right"/>
    </xf>
    <xf numFmtId="0" fontId="12" fillId="4" borderId="5" xfId="0" applyFont="1" applyFill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11" fillId="0" borderId="2" xfId="0" applyFont="1" applyFill="1" applyBorder="1"/>
    <xf numFmtId="0" fontId="6" fillId="0" borderId="5" xfId="0" applyFont="1" applyFill="1" applyBorder="1" applyAlignment="1"/>
    <xf numFmtId="0" fontId="12" fillId="4" borderId="3" xfId="0" applyFont="1" applyFill="1" applyBorder="1"/>
    <xf numFmtId="0" fontId="11" fillId="0" borderId="5" xfId="0" applyFont="1" applyFill="1" applyBorder="1" applyAlignment="1"/>
    <xf numFmtId="0" fontId="9" fillId="3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4" fontId="8" fillId="0" borderId="3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0" fillId="0" borderId="0" xfId="0" applyFill="1"/>
    <xf numFmtId="0" fontId="5" fillId="0" borderId="3" xfId="0" applyFont="1" applyFill="1" applyBorder="1"/>
    <xf numFmtId="0" fontId="6" fillId="0" borderId="3" xfId="0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2" fillId="0" borderId="0" xfId="0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0" fontId="7" fillId="0" borderId="5" xfId="0" applyFont="1" applyFill="1" applyBorder="1" applyAlignment="1"/>
    <xf numFmtId="4" fontId="6" fillId="0" borderId="0" xfId="0" applyNumberFormat="1" applyFont="1" applyBorder="1" applyAlignment="1">
      <alignment horizontal="right"/>
    </xf>
    <xf numFmtId="0" fontId="12" fillId="2" borderId="6" xfId="0" applyFont="1" applyFill="1" applyBorder="1" applyAlignment="1"/>
    <xf numFmtId="0" fontId="12" fillId="2" borderId="8" xfId="0" applyFont="1" applyFill="1" applyBorder="1" applyAlignment="1"/>
    <xf numFmtId="0" fontId="12" fillId="2" borderId="4" xfId="0" applyFont="1" applyFill="1" applyBorder="1" applyAlignment="1"/>
    <xf numFmtId="0" fontId="12" fillId="0" borderId="11" xfId="0" applyFont="1" applyFill="1" applyBorder="1" applyAlignment="1"/>
    <xf numFmtId="0" fontId="8" fillId="0" borderId="5" xfId="0" applyFont="1" applyFill="1" applyBorder="1" applyAlignment="1"/>
    <xf numFmtId="0" fontId="0" fillId="5" borderId="0" xfId="0" applyFill="1"/>
    <xf numFmtId="0" fontId="5" fillId="3" borderId="6" xfId="0" applyFont="1" applyFill="1" applyBorder="1" applyAlignment="1"/>
    <xf numFmtId="0" fontId="5" fillId="3" borderId="7" xfId="0" applyFont="1" applyFill="1" applyBorder="1" applyAlignment="1"/>
    <xf numFmtId="0" fontId="5" fillId="3" borderId="4" xfId="0" applyFont="1" applyFill="1" applyBorder="1" applyAlignment="1"/>
    <xf numFmtId="0" fontId="10" fillId="0" borderId="5" xfId="0" applyFont="1" applyFill="1" applyBorder="1" applyAlignment="1"/>
    <xf numFmtId="0" fontId="14" fillId="0" borderId="0" xfId="0" applyFont="1" applyFill="1"/>
    <xf numFmtId="0" fontId="10" fillId="4" borderId="5" xfId="0" applyFont="1" applyFill="1" applyBorder="1" applyAlignment="1">
      <alignment horizontal="left"/>
    </xf>
    <xf numFmtId="0" fontId="6" fillId="0" borderId="0" xfId="0" applyFont="1" applyFill="1"/>
    <xf numFmtId="4" fontId="12" fillId="3" borderId="4" xfId="0" applyNumberFormat="1" applyFont="1" applyFill="1" applyBorder="1" applyAlignment="1">
      <alignment horizontal="right"/>
    </xf>
    <xf numFmtId="0" fontId="8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15" fillId="0" borderId="2" xfId="0" applyFont="1" applyFill="1" applyBorder="1" applyAlignment="1"/>
    <xf numFmtId="0" fontId="12" fillId="0" borderId="2" xfId="0" applyFont="1" applyFill="1" applyBorder="1"/>
    <xf numFmtId="0" fontId="12" fillId="4" borderId="5" xfId="0" applyFont="1" applyFill="1" applyBorder="1" applyAlignment="1"/>
    <xf numFmtId="0" fontId="12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8" fillId="4" borderId="3" xfId="0" applyFont="1" applyFill="1" applyBorder="1" applyAlignment="1">
      <alignment horizontal="center"/>
    </xf>
    <xf numFmtId="4" fontId="12" fillId="4" borderId="0" xfId="0" applyNumberFormat="1" applyFont="1" applyFill="1" applyBorder="1" applyAlignment="1">
      <alignment horizontal="right"/>
    </xf>
    <xf numFmtId="0" fontId="12" fillId="4" borderId="0" xfId="0" applyFont="1" applyFill="1" applyBorder="1"/>
    <xf numFmtId="0" fontId="5" fillId="0" borderId="0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center"/>
    </xf>
    <xf numFmtId="0" fontId="12" fillId="0" borderId="0" xfId="0" applyFont="1"/>
    <xf numFmtId="0" fontId="12" fillId="4" borderId="3" xfId="0" applyFont="1" applyFill="1" applyBorder="1" applyAlignment="1"/>
    <xf numFmtId="0" fontId="12" fillId="0" borderId="5" xfId="0" applyFont="1" applyFill="1" applyBorder="1"/>
    <xf numFmtId="0" fontId="12" fillId="0" borderId="3" xfId="0" applyFont="1" applyFill="1" applyBorder="1"/>
    <xf numFmtId="0" fontId="12" fillId="0" borderId="3" xfId="0" applyFont="1" applyFill="1" applyBorder="1" applyAlignment="1">
      <alignment horizontal="center"/>
    </xf>
    <xf numFmtId="0" fontId="12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8" fillId="4" borderId="3" xfId="0" applyFont="1" applyFill="1" applyBorder="1"/>
    <xf numFmtId="0" fontId="11" fillId="4" borderId="2" xfId="0" applyFont="1" applyFill="1" applyBorder="1"/>
    <xf numFmtId="0" fontId="0" fillId="4" borderId="2" xfId="0" applyFill="1" applyBorder="1" applyAlignment="1">
      <alignment horizontal="center"/>
    </xf>
    <xf numFmtId="0" fontId="7" fillId="4" borderId="3" xfId="0" applyFont="1" applyFill="1" applyBorder="1"/>
    <xf numFmtId="0" fontId="12" fillId="4" borderId="2" xfId="0" applyFont="1" applyFill="1" applyBorder="1" applyAlignment="1"/>
    <xf numFmtId="0" fontId="12" fillId="4" borderId="2" xfId="0" applyFont="1" applyFill="1" applyBorder="1" applyAlignment="1">
      <alignment horizontal="center"/>
    </xf>
    <xf numFmtId="0" fontId="0" fillId="4" borderId="2" xfId="0" applyFill="1" applyBorder="1"/>
    <xf numFmtId="4" fontId="8" fillId="4" borderId="0" xfId="0" applyNumberFormat="1" applyFont="1" applyFill="1" applyBorder="1" applyAlignment="1">
      <alignment horizontal="right"/>
    </xf>
    <xf numFmtId="0" fontId="6" fillId="4" borderId="3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1" fillId="0" borderId="5" xfId="0" applyFont="1" applyFill="1" applyBorder="1"/>
    <xf numFmtId="0" fontId="12" fillId="4" borderId="5" xfId="0" applyFont="1" applyFill="1" applyBorder="1"/>
    <xf numFmtId="4" fontId="6" fillId="4" borderId="4" xfId="0" applyNumberFormat="1" applyFont="1" applyFill="1" applyBorder="1" applyAlignment="1">
      <alignment horizontal="right"/>
    </xf>
    <xf numFmtId="4" fontId="6" fillId="4" borderId="0" xfId="0" applyNumberFormat="1" applyFont="1" applyFill="1" applyBorder="1" applyAlignment="1">
      <alignment horizontal="right"/>
    </xf>
    <xf numFmtId="0" fontId="16" fillId="4" borderId="0" xfId="0" applyFont="1" applyFill="1"/>
    <xf numFmtId="0" fontId="16" fillId="4" borderId="0" xfId="0" applyFont="1" applyFill="1" applyBorder="1" applyAlignment="1"/>
    <xf numFmtId="4" fontId="8" fillId="4" borderId="4" xfId="0" applyNumberFormat="1" applyFont="1" applyFill="1" applyBorder="1" applyAlignment="1">
      <alignment horizontal="right"/>
    </xf>
    <xf numFmtId="0" fontId="12" fillId="2" borderId="10" xfId="0" applyFont="1" applyFill="1" applyBorder="1" applyAlignment="1"/>
    <xf numFmtId="0" fontId="8" fillId="4" borderId="0" xfId="0" applyFont="1" applyFill="1"/>
    <xf numFmtId="0" fontId="8" fillId="4" borderId="2" xfId="0" applyFont="1" applyFill="1" applyBorder="1" applyAlignment="1">
      <alignment horizontal="center"/>
    </xf>
    <xf numFmtId="0" fontId="11" fillId="0" borderId="3" xfId="0" applyFont="1" applyFill="1" applyBorder="1"/>
    <xf numFmtId="2" fontId="0" fillId="0" borderId="0" xfId="0" applyNumberFormat="1" applyBorder="1"/>
    <xf numFmtId="0" fontId="6" fillId="4" borderId="0" xfId="0" applyFont="1" applyFill="1"/>
    <xf numFmtId="0" fontId="6" fillId="4" borderId="2" xfId="0" applyFont="1" applyFill="1" applyBorder="1" applyAlignment="1">
      <alignment horizontal="center"/>
    </xf>
    <xf numFmtId="0" fontId="7" fillId="4" borderId="2" xfId="0" applyFont="1" applyFill="1" applyBorder="1"/>
    <xf numFmtId="4" fontId="14" fillId="0" borderId="4" xfId="0" applyNumberFormat="1" applyFont="1" applyFill="1" applyBorder="1" applyAlignment="1">
      <alignment horizontal="right"/>
    </xf>
    <xf numFmtId="0" fontId="5" fillId="4" borderId="6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0" fontId="5" fillId="0" borderId="0" xfId="0" applyFont="1"/>
    <xf numFmtId="0" fontId="5" fillId="0" borderId="3" xfId="0" applyFont="1" applyFill="1" applyBorder="1" applyAlignment="1">
      <alignment horizontal="center"/>
    </xf>
    <xf numFmtId="0" fontId="13" fillId="0" borderId="5" xfId="0" applyFont="1" applyFill="1" applyBorder="1"/>
    <xf numFmtId="0" fontId="5" fillId="0" borderId="2" xfId="0" applyFont="1" applyFill="1" applyBorder="1"/>
    <xf numFmtId="0" fontId="14" fillId="0" borderId="0" xfId="0" applyFont="1"/>
    <xf numFmtId="0" fontId="14" fillId="0" borderId="3" xfId="0" applyFont="1" applyFill="1" applyBorder="1"/>
    <xf numFmtId="0" fontId="17" fillId="0" borderId="5" xfId="0" applyFont="1" applyFill="1" applyBorder="1" applyAlignment="1">
      <alignment wrapText="1"/>
    </xf>
    <xf numFmtId="0" fontId="5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4" fontId="6" fillId="0" borderId="5" xfId="0" applyNumberFormat="1" applyFont="1" applyFill="1" applyBorder="1" applyAlignment="1">
      <alignment horizontal="right"/>
    </xf>
    <xf numFmtId="0" fontId="15" fillId="0" borderId="2" xfId="0" applyFont="1" applyFill="1" applyBorder="1"/>
    <xf numFmtId="0" fontId="15" fillId="0" borderId="3" xfId="0" applyFont="1" applyFill="1" applyBorder="1"/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5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4" fontId="5" fillId="0" borderId="4" xfId="0" applyNumberFormat="1" applyFont="1" applyFill="1" applyBorder="1" applyAlignment="1">
      <alignment horizontal="right" wrapText="1"/>
    </xf>
    <xf numFmtId="0" fontId="0" fillId="0" borderId="7" xfId="0" applyBorder="1" applyAlignment="1"/>
    <xf numFmtId="0" fontId="0" fillId="0" borderId="8" xfId="0" applyBorder="1" applyAlignment="1"/>
    <xf numFmtId="0" fontId="5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0" fillId="0" borderId="10" xfId="0" applyBorder="1" applyAlignment="1"/>
    <xf numFmtId="0" fontId="8" fillId="7" borderId="5" xfId="0" applyFont="1" applyFill="1" applyBorder="1" applyAlignment="1">
      <alignment vertical="top"/>
    </xf>
    <xf numFmtId="0" fontId="8" fillId="7" borderId="3" xfId="0" applyFont="1" applyFill="1" applyBorder="1"/>
    <xf numFmtId="0" fontId="11" fillId="7" borderId="5" xfId="0" applyFont="1" applyFill="1" applyBorder="1"/>
    <xf numFmtId="0" fontId="0" fillId="7" borderId="3" xfId="0" applyFill="1" applyBorder="1"/>
    <xf numFmtId="0" fontId="6" fillId="0" borderId="5" xfId="0" applyFont="1" applyFill="1" applyBorder="1"/>
    <xf numFmtId="0" fontId="6" fillId="0" borderId="5" xfId="0" applyFont="1" applyFill="1" applyBorder="1" applyAlignment="1">
      <alignment horizontal="center" wrapText="1"/>
    </xf>
    <xf numFmtId="0" fontId="12" fillId="7" borderId="5" xfId="0" applyFont="1" applyFill="1" applyBorder="1" applyAlignment="1">
      <alignment wrapText="1"/>
    </xf>
    <xf numFmtId="4" fontId="12" fillId="0" borderId="5" xfId="0" applyNumberFormat="1" applyFont="1" applyFill="1" applyBorder="1" applyAlignment="1">
      <alignment horizontal="right"/>
    </xf>
    <xf numFmtId="0" fontId="5" fillId="3" borderId="8" xfId="0" applyFont="1" applyFill="1" applyBorder="1" applyAlignment="1"/>
    <xf numFmtId="0" fontId="5" fillId="0" borderId="5" xfId="0" applyFont="1" applyFill="1" applyBorder="1" applyAlignment="1">
      <alignment horizontal="left"/>
    </xf>
    <xf numFmtId="0" fontId="5" fillId="0" borderId="5" xfId="0" applyFont="1" applyFill="1" applyBorder="1"/>
    <xf numFmtId="0" fontId="14" fillId="0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6" fillId="4" borderId="0" xfId="0" applyFont="1" applyFill="1" applyBorder="1" applyAlignment="1"/>
    <xf numFmtId="0" fontId="8" fillId="4" borderId="5" xfId="0" applyFont="1" applyFill="1" applyBorder="1"/>
    <xf numFmtId="0" fontId="8" fillId="4" borderId="5" xfId="0" applyFont="1" applyFill="1" applyBorder="1" applyAlignment="1">
      <alignment horizontal="center"/>
    </xf>
    <xf numFmtId="0" fontId="6" fillId="0" borderId="0" xfId="0" applyFont="1" applyFill="1" applyBorder="1"/>
    <xf numFmtId="0" fontId="5" fillId="4" borderId="5" xfId="0" applyFont="1" applyFill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0" fillId="0" borderId="5" xfId="0" applyFill="1" applyBorder="1"/>
    <xf numFmtId="0" fontId="13" fillId="0" borderId="2" xfId="0" applyFont="1" applyFill="1" applyBorder="1" applyAlignment="1"/>
    <xf numFmtId="0" fontId="8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5" fillId="4" borderId="10" xfId="0" applyFont="1" applyFill="1" applyBorder="1" applyAlignment="1">
      <alignment horizontal="left"/>
    </xf>
    <xf numFmtId="0" fontId="6" fillId="0" borderId="5" xfId="0" applyFont="1" applyFill="1" applyBorder="1" applyAlignment="1">
      <alignment wrapText="1"/>
    </xf>
    <xf numFmtId="0" fontId="6" fillId="4" borderId="3" xfId="0" applyFont="1" applyFill="1" applyBorder="1" applyAlignment="1"/>
    <xf numFmtId="0" fontId="12" fillId="4" borderId="2" xfId="0" applyFont="1" applyFill="1" applyBorder="1"/>
    <xf numFmtId="0" fontId="18" fillId="0" borderId="5" xfId="0" applyFont="1" applyFill="1" applyBorder="1"/>
    <xf numFmtId="0" fontId="5" fillId="0" borderId="0" xfId="0" applyFont="1" applyFill="1"/>
    <xf numFmtId="0" fontId="6" fillId="0" borderId="2" xfId="0" applyFont="1" applyFill="1" applyBorder="1"/>
    <xf numFmtId="0" fontId="8" fillId="0" borderId="0" xfId="0" applyFont="1" applyFill="1"/>
    <xf numFmtId="0" fontId="8" fillId="0" borderId="0" xfId="0" applyFont="1" applyFill="1" applyBorder="1"/>
    <xf numFmtId="0" fontId="8" fillId="4" borderId="0" xfId="0" applyFont="1" applyFill="1" applyBorder="1"/>
    <xf numFmtId="0" fontId="8" fillId="7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wrapText="1"/>
    </xf>
    <xf numFmtId="0" fontId="6" fillId="4" borderId="3" xfId="0" applyFont="1" applyFill="1" applyBorder="1"/>
    <xf numFmtId="0" fontId="8" fillId="0" borderId="2" xfId="0" applyFont="1" applyFill="1" applyBorder="1" applyAlignment="1"/>
    <xf numFmtId="0" fontId="6" fillId="0" borderId="0" xfId="0" quotePrefix="1" applyNumberFormat="1" applyFont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/>
    <xf numFmtId="0" fontId="19" fillId="4" borderId="2" xfId="6" applyFont="1" applyFill="1" applyBorder="1"/>
    <xf numFmtId="0" fontId="19" fillId="4" borderId="5" xfId="6" applyFont="1" applyFill="1" applyBorder="1"/>
    <xf numFmtId="2" fontId="19" fillId="4" borderId="5" xfId="6" applyNumberFormat="1" applyFont="1" applyFill="1" applyBorder="1"/>
    <xf numFmtId="0" fontId="12" fillId="0" borderId="5" xfId="4" applyFont="1" applyBorder="1"/>
    <xf numFmtId="0" fontId="6" fillId="0" borderId="5" xfId="4" applyFont="1" applyBorder="1" applyAlignment="1">
      <alignment horizontal="center"/>
    </xf>
    <xf numFmtId="4" fontId="6" fillId="0" borderId="4" xfId="4" applyNumberFormat="1" applyFont="1" applyBorder="1"/>
    <xf numFmtId="0" fontId="16" fillId="0" borderId="0" xfId="4" applyFont="1" applyFill="1"/>
    <xf numFmtId="0" fontId="16" fillId="0" borderId="0" xfId="4" applyFont="1"/>
    <xf numFmtId="0" fontId="6" fillId="0" borderId="3" xfId="4" applyFont="1" applyBorder="1"/>
    <xf numFmtId="0" fontId="6" fillId="0" borderId="3" xfId="4" applyFont="1" applyBorder="1" applyAlignment="1">
      <alignment horizontal="center"/>
    </xf>
    <xf numFmtId="0" fontId="6" fillId="0" borderId="0" xfId="4" applyFont="1" applyFill="1"/>
    <xf numFmtId="0" fontId="6" fillId="0" borderId="0" xfId="4" applyFont="1"/>
    <xf numFmtId="4" fontId="8" fillId="4" borderId="8" xfId="0" applyNumberFormat="1" applyFont="1" applyFill="1" applyBorder="1" applyAlignment="1">
      <alignment horizontal="right"/>
    </xf>
    <xf numFmtId="0" fontId="6" fillId="0" borderId="5" xfId="4" applyFont="1" applyFill="1" applyBorder="1" applyAlignment="1"/>
    <xf numFmtId="0" fontId="6" fillId="0" borderId="3" xfId="4" applyFont="1" applyFill="1" applyBorder="1" applyAlignment="1"/>
    <xf numFmtId="0" fontId="15" fillId="4" borderId="2" xfId="0" applyFont="1" applyFill="1" applyBorder="1" applyAlignment="1"/>
    <xf numFmtId="0" fontId="12" fillId="4" borderId="2" xfId="0" applyFont="1" applyFill="1" applyBorder="1" applyAlignment="1">
      <alignment wrapText="1"/>
    </xf>
    <xf numFmtId="0" fontId="8" fillId="4" borderId="3" xfId="0" applyFont="1" applyFill="1" applyBorder="1" applyAlignment="1">
      <alignment horizontal="left" vertical="center" wrapText="1"/>
    </xf>
    <xf numFmtId="0" fontId="12" fillId="7" borderId="2" xfId="0" applyFont="1" applyFill="1" applyBorder="1"/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15" fillId="4" borderId="5" xfId="0" applyFont="1" applyFill="1" applyBorder="1" applyAlignment="1">
      <alignment wrapText="1"/>
    </xf>
    <xf numFmtId="0" fontId="0" fillId="4" borderId="0" xfId="0" applyFill="1" applyBorder="1"/>
    <xf numFmtId="0" fontId="15" fillId="4" borderId="3" xfId="0" applyFont="1" applyFill="1" applyBorder="1" applyAlignment="1">
      <alignment wrapText="1"/>
    </xf>
    <xf numFmtId="0" fontId="0" fillId="6" borderId="0" xfId="0" applyFill="1" applyBorder="1" applyAlignment="1"/>
    <xf numFmtId="0" fontId="12" fillId="3" borderId="6" xfId="0" applyFont="1" applyFill="1" applyBorder="1" applyAlignment="1"/>
    <xf numFmtId="0" fontId="0" fillId="3" borderId="7" xfId="0" applyFill="1" applyBorder="1" applyAlignment="1"/>
    <xf numFmtId="0" fontId="0" fillId="3" borderId="8" xfId="0" applyFill="1" applyBorder="1" applyAlignment="1"/>
    <xf numFmtId="0" fontId="0" fillId="4" borderId="0" xfId="0" applyFill="1" applyBorder="1" applyAlignment="1"/>
    <xf numFmtId="0" fontId="8" fillId="4" borderId="0" xfId="0" applyFont="1" applyFill="1" applyBorder="1" applyAlignment="1">
      <alignment horizontal="center" vertical="center"/>
    </xf>
    <xf numFmtId="0" fontId="6" fillId="4" borderId="0" xfId="0" applyFont="1" applyFill="1" applyBorder="1"/>
    <xf numFmtId="0" fontId="6" fillId="4" borderId="3" xfId="0" applyFont="1" applyFill="1" applyBorder="1" applyAlignment="1">
      <alignment wrapText="1"/>
    </xf>
    <xf numFmtId="4" fontId="6" fillId="4" borderId="0" xfId="0" applyNumberFormat="1" applyFont="1" applyFill="1"/>
    <xf numFmtId="4" fontId="23" fillId="4" borderId="4" xfId="0" applyNumberFormat="1" applyFont="1" applyFill="1" applyBorder="1" applyAlignment="1">
      <alignment horizontal="right"/>
    </xf>
    <xf numFmtId="0" fontId="23" fillId="0" borderId="3" xfId="0" applyFont="1" applyFill="1" applyBorder="1" applyAlignment="1">
      <alignment wrapText="1"/>
    </xf>
    <xf numFmtId="0" fontId="23" fillId="0" borderId="3" xfId="0" applyFont="1" applyFill="1" applyBorder="1" applyAlignment="1">
      <alignment horizontal="center"/>
    </xf>
    <xf numFmtId="4" fontId="23" fillId="0" borderId="4" xfId="0" applyNumberFormat="1" applyFont="1" applyFill="1" applyBorder="1" applyAlignment="1">
      <alignment horizontal="right"/>
    </xf>
    <xf numFmtId="4" fontId="6" fillId="4" borderId="5" xfId="0" applyNumberFormat="1" applyFont="1" applyFill="1" applyBorder="1" applyAlignment="1">
      <alignment horizontal="right"/>
    </xf>
    <xf numFmtId="0" fontId="14" fillId="4" borderId="0" xfId="0" applyFont="1" applyFill="1"/>
    <xf numFmtId="4" fontId="14" fillId="4" borderId="4" xfId="0" applyNumberFormat="1" applyFont="1" applyFill="1" applyBorder="1" applyAlignment="1">
      <alignment horizontal="right"/>
    </xf>
    <xf numFmtId="0" fontId="16" fillId="4" borderId="5" xfId="0" applyFont="1" applyFill="1" applyBorder="1" applyAlignment="1">
      <alignment horizontal="center"/>
    </xf>
    <xf numFmtId="0" fontId="14" fillId="4" borderId="0" xfId="0" applyFont="1" applyFill="1" applyBorder="1"/>
    <xf numFmtId="0" fontId="14" fillId="4" borderId="0" xfId="0" applyFont="1" applyFill="1" applyBorder="1" applyAlignment="1">
      <alignment horizontal="center"/>
    </xf>
    <xf numFmtId="0" fontId="25" fillId="4" borderId="0" xfId="0" applyFont="1" applyFill="1"/>
    <xf numFmtId="2" fontId="24" fillId="4" borderId="5" xfId="6" applyNumberFormat="1" applyFont="1" applyFill="1" applyBorder="1"/>
    <xf numFmtId="4" fontId="14" fillId="4" borderId="0" xfId="0" applyNumberFormat="1" applyFont="1" applyFill="1" applyBorder="1" applyAlignment="1">
      <alignment horizontal="right"/>
    </xf>
    <xf numFmtId="4" fontId="14" fillId="4" borderId="8" xfId="0" applyNumberFormat="1" applyFont="1" applyFill="1" applyBorder="1" applyAlignment="1">
      <alignment horizontal="right"/>
    </xf>
    <xf numFmtId="0" fontId="24" fillId="4" borderId="2" xfId="0" applyFont="1" applyFill="1" applyBorder="1" applyAlignment="1">
      <alignment wrapText="1"/>
    </xf>
    <xf numFmtId="4" fontId="16" fillId="4" borderId="0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wrapText="1"/>
    </xf>
    <xf numFmtId="0" fontId="24" fillId="4" borderId="5" xfId="9" applyFont="1" applyFill="1" applyBorder="1"/>
    <xf numFmtId="4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12" fillId="3" borderId="4" xfId="0" applyFont="1" applyFill="1" applyBorder="1" applyAlignment="1"/>
    <xf numFmtId="0" fontId="12" fillId="3" borderId="7" xfId="0" applyFont="1" applyFill="1" applyBorder="1" applyAlignment="1"/>
    <xf numFmtId="0" fontId="16" fillId="4" borderId="0" xfId="0" applyFont="1" applyFill="1" applyBorder="1"/>
    <xf numFmtId="4" fontId="16" fillId="4" borderId="0" xfId="0" applyNumberFormat="1" applyFont="1" applyFill="1" applyBorder="1"/>
    <xf numFmtId="0" fontId="28" fillId="4" borderId="5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16" fillId="0" borderId="0" xfId="0" applyFont="1" applyFill="1" applyBorder="1"/>
    <xf numFmtId="4" fontId="12" fillId="0" borderId="3" xfId="0" applyNumberFormat="1" applyFont="1" applyFill="1" applyBorder="1" applyAlignment="1">
      <alignment horizontal="right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13" fillId="4" borderId="5" xfId="0" applyFont="1" applyFill="1" applyBorder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4" borderId="2" xfId="0" applyFont="1" applyFill="1" applyBorder="1" applyAlignment="1">
      <alignment vertical="top" wrapText="1"/>
    </xf>
    <xf numFmtId="0" fontId="14" fillId="4" borderId="5" xfId="0" applyFont="1" applyFill="1" applyBorder="1" applyAlignment="1">
      <alignment horizontal="center"/>
    </xf>
    <xf numFmtId="0" fontId="14" fillId="4" borderId="5" xfId="0" applyFont="1" applyFill="1" applyBorder="1" applyAlignment="1">
      <alignment wrapText="1"/>
    </xf>
    <xf numFmtId="4" fontId="16" fillId="4" borderId="4" xfId="0" applyNumberFormat="1" applyFont="1" applyFill="1" applyBorder="1" applyAlignment="1">
      <alignment horizontal="right"/>
    </xf>
    <xf numFmtId="0" fontId="16" fillId="0" borderId="3" xfId="4" applyFont="1" applyBorder="1"/>
    <xf numFmtId="0" fontId="26" fillId="0" borderId="5" xfId="0" applyFont="1" applyBorder="1" applyAlignment="1">
      <alignment wrapText="1"/>
    </xf>
    <xf numFmtId="0" fontId="26" fillId="0" borderId="5" xfId="0" applyFont="1" applyBorder="1"/>
    <xf numFmtId="0" fontId="26" fillId="4" borderId="5" xfId="0" applyFont="1" applyFill="1" applyBorder="1" applyAlignment="1">
      <alignment horizontal="center"/>
    </xf>
    <xf numFmtId="4" fontId="26" fillId="0" borderId="4" xfId="0" applyNumberFormat="1" applyFont="1" applyFill="1" applyBorder="1" applyAlignment="1">
      <alignment horizontal="right"/>
    </xf>
    <xf numFmtId="0" fontId="26" fillId="4" borderId="3" xfId="0" applyFont="1" applyFill="1" applyBorder="1"/>
    <xf numFmtId="0" fontId="26" fillId="4" borderId="3" xfId="0" applyFont="1" applyFill="1" applyBorder="1" applyAlignment="1">
      <alignment horizontal="center"/>
    </xf>
    <xf numFmtId="0" fontId="17" fillId="4" borderId="5" xfId="8" applyFont="1" applyFill="1" applyBorder="1" applyAlignment="1">
      <alignment wrapText="1"/>
    </xf>
    <xf numFmtId="0" fontId="17" fillId="4" borderId="5" xfId="8" applyFont="1" applyFill="1" applyBorder="1" applyAlignment="1">
      <alignment vertical="top" wrapText="1"/>
    </xf>
    <xf numFmtId="0" fontId="17" fillId="4" borderId="5" xfId="9" applyFont="1" applyFill="1" applyBorder="1" applyAlignment="1">
      <alignment wrapText="1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14" fillId="4" borderId="5" xfId="10" applyNumberFormat="1" applyFont="1" applyFill="1" applyBorder="1" applyAlignment="1">
      <alignment horizontal="left" vertical="center" wrapText="1"/>
    </xf>
    <xf numFmtId="4" fontId="16" fillId="4" borderId="5" xfId="0" applyNumberFormat="1" applyFont="1" applyFill="1" applyBorder="1" applyAlignment="1">
      <alignment horizontal="right"/>
    </xf>
    <xf numFmtId="0" fontId="31" fillId="4" borderId="5" xfId="6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right"/>
    </xf>
    <xf numFmtId="4" fontId="31" fillId="4" borderId="4" xfId="0" applyNumberFormat="1" applyFont="1" applyFill="1" applyBorder="1" applyAlignment="1">
      <alignment horizontal="right"/>
    </xf>
    <xf numFmtId="4" fontId="27" fillId="4" borderId="4" xfId="0" applyNumberFormat="1" applyFont="1" applyFill="1" applyBorder="1" applyAlignment="1">
      <alignment horizontal="right"/>
    </xf>
    <xf numFmtId="0" fontId="31" fillId="4" borderId="5" xfId="15" applyFont="1" applyFill="1" applyBorder="1" applyAlignment="1">
      <alignment vertical="top" wrapText="1"/>
    </xf>
    <xf numFmtId="0" fontId="16" fillId="4" borderId="5" xfId="16" applyFont="1" applyFill="1" applyBorder="1" applyAlignment="1">
      <alignment wrapText="1"/>
    </xf>
    <xf numFmtId="0" fontId="14" fillId="4" borderId="5" xfId="0" applyFont="1" applyFill="1" applyBorder="1" applyAlignment="1">
      <alignment horizontal="left" vertical="center" wrapText="1"/>
    </xf>
    <xf numFmtId="0" fontId="32" fillId="4" borderId="5" xfId="10" applyNumberFormat="1" applyFont="1" applyFill="1" applyBorder="1" applyAlignment="1">
      <alignment horizontal="left" vertical="center" wrapText="1"/>
    </xf>
    <xf numFmtId="0" fontId="32" fillId="4" borderId="2" xfId="10" applyNumberFormat="1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/>
    </xf>
    <xf numFmtId="0" fontId="32" fillId="4" borderId="5" xfId="10" applyFont="1" applyFill="1" applyBorder="1" applyAlignment="1">
      <alignment horizontal="left" vertical="center" wrapText="1"/>
    </xf>
    <xf numFmtId="0" fontId="29" fillId="4" borderId="3" xfId="10" applyFont="1" applyFill="1" applyBorder="1" applyAlignment="1">
      <alignment horizontal="left" vertical="center" wrapText="1"/>
    </xf>
    <xf numFmtId="0" fontId="32" fillId="4" borderId="5" xfId="9" applyFont="1" applyFill="1" applyBorder="1" applyAlignment="1">
      <alignment wrapText="1"/>
    </xf>
    <xf numFmtId="0" fontId="32" fillId="0" borderId="5" xfId="10" applyNumberFormat="1" applyFont="1" applyFill="1" applyBorder="1" applyAlignment="1">
      <alignment horizontal="left" vertical="center" wrapText="1"/>
    </xf>
    <xf numFmtId="0" fontId="32" fillId="4" borderId="5" xfId="9" applyFont="1" applyFill="1" applyBorder="1" applyAlignment="1">
      <alignment vertical="center" wrapText="1"/>
    </xf>
    <xf numFmtId="0" fontId="12" fillId="6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4" fontId="32" fillId="4" borderId="2" xfId="6" applyNumberFormat="1" applyFont="1" applyFill="1" applyBorder="1"/>
    <xf numFmtId="0" fontId="32" fillId="4" borderId="2" xfId="9" applyFont="1" applyFill="1" applyBorder="1" applyAlignment="1">
      <alignment wrapText="1"/>
    </xf>
    <xf numFmtId="0" fontId="12" fillId="3" borderId="0" xfId="0" applyFont="1" applyFill="1" applyBorder="1" applyAlignment="1">
      <alignment horizontal="left"/>
    </xf>
    <xf numFmtId="0" fontId="5" fillId="7" borderId="2" xfId="0" applyFont="1" applyFill="1" applyBorder="1"/>
    <xf numFmtId="0" fontId="33" fillId="4" borderId="2" xfId="9" applyFont="1" applyFill="1" applyBorder="1" applyAlignment="1">
      <alignment wrapText="1"/>
    </xf>
    <xf numFmtId="0" fontId="32" fillId="4" borderId="2" xfId="6" applyFont="1" applyFill="1" applyBorder="1"/>
    <xf numFmtId="0" fontId="17" fillId="4" borderId="2" xfId="9" applyFont="1" applyFill="1" applyBorder="1" applyAlignment="1">
      <alignment wrapText="1"/>
    </xf>
    <xf numFmtId="0" fontId="17" fillId="4" borderId="2" xfId="6" applyFont="1" applyFill="1" applyBorder="1"/>
    <xf numFmtId="0" fontId="34" fillId="4" borderId="2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/>
    </xf>
    <xf numFmtId="0" fontId="32" fillId="4" borderId="2" xfId="9" applyFont="1" applyFill="1" applyBorder="1" applyAlignment="1">
      <alignment horizontal="left" wrapText="1"/>
    </xf>
    <xf numFmtId="0" fontId="14" fillId="0" borderId="5" xfId="0" applyFont="1" applyFill="1" applyBorder="1" applyAlignment="1">
      <alignment horizontal="center"/>
    </xf>
    <xf numFmtId="0" fontId="17" fillId="4" borderId="2" xfId="8" applyFont="1" applyFill="1" applyBorder="1" applyAlignment="1">
      <alignment wrapText="1"/>
    </xf>
    <xf numFmtId="0" fontId="28" fillId="4" borderId="2" xfId="6" applyFont="1" applyFill="1" applyBorder="1"/>
    <xf numFmtId="0" fontId="28" fillId="4" borderId="2" xfId="6" applyFont="1" applyFill="1" applyBorder="1" applyAlignment="1">
      <alignment wrapText="1"/>
    </xf>
    <xf numFmtId="0" fontId="33" fillId="0" borderId="2" xfId="16" applyFont="1" applyBorder="1" applyAlignment="1">
      <alignment wrapText="1"/>
    </xf>
    <xf numFmtId="0" fontId="25" fillId="0" borderId="5" xfId="0" applyFont="1" applyFill="1" applyBorder="1" applyAlignment="1">
      <alignment horizontal="center"/>
    </xf>
    <xf numFmtId="0" fontId="5" fillId="3" borderId="6" xfId="0" applyFont="1" applyFill="1" applyBorder="1" applyAlignment="1"/>
    <xf numFmtId="0" fontId="16" fillId="4" borderId="5" xfId="0" applyFont="1" applyFill="1" applyBorder="1" applyAlignment="1">
      <alignment vertical="top" wrapText="1"/>
    </xf>
    <xf numFmtId="0" fontId="33" fillId="0" borderId="5" xfId="16" applyFont="1" applyBorder="1" applyAlignment="1">
      <alignment wrapText="1"/>
    </xf>
    <xf numFmtId="0" fontId="33" fillId="0" borderId="5" xfId="16" applyFont="1" applyBorder="1" applyAlignment="1">
      <alignment vertical="center" wrapText="1"/>
    </xf>
    <xf numFmtId="0" fontId="33" fillId="4" borderId="5" xfId="16" applyFont="1" applyFill="1" applyBorder="1" applyAlignment="1">
      <alignment wrapText="1"/>
    </xf>
    <xf numFmtId="0" fontId="31" fillId="0" borderId="5" xfId="0" applyFont="1" applyBorder="1" applyAlignment="1">
      <alignment wrapText="1"/>
    </xf>
    <xf numFmtId="0" fontId="32" fillId="4" borderId="5" xfId="0" applyFont="1" applyFill="1" applyBorder="1" applyAlignment="1">
      <alignment wrapText="1"/>
    </xf>
    <xf numFmtId="0" fontId="33" fillId="4" borderId="5" xfId="10" applyNumberFormat="1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wrapText="1"/>
    </xf>
    <xf numFmtId="0" fontId="14" fillId="0" borderId="5" xfId="0" applyFont="1" applyBorder="1" applyAlignment="1">
      <alignment wrapText="1"/>
    </xf>
    <xf numFmtId="0" fontId="34" fillId="4" borderId="5" xfId="9" applyFont="1" applyFill="1" applyBorder="1" applyAlignment="1">
      <alignment wrapText="1"/>
    </xf>
    <xf numFmtId="0" fontId="16" fillId="4" borderId="5" xfId="0" applyFont="1" applyFill="1" applyBorder="1" applyAlignment="1">
      <alignment vertical="center" wrapText="1"/>
    </xf>
    <xf numFmtId="0" fontId="16" fillId="4" borderId="5" xfId="0" applyFont="1" applyFill="1" applyBorder="1" applyAlignment="1">
      <alignment wrapText="1"/>
    </xf>
    <xf numFmtId="0" fontId="16" fillId="4" borderId="5" xfId="0" applyFont="1" applyFill="1" applyBorder="1" applyAlignment="1">
      <alignment horizontal="center" vertical="top"/>
    </xf>
    <xf numFmtId="0" fontId="14" fillId="7" borderId="5" xfId="0" applyFont="1" applyFill="1" applyBorder="1" applyAlignment="1">
      <alignment wrapText="1"/>
    </xf>
    <xf numFmtId="0" fontId="34" fillId="4" borderId="5" xfId="0" applyFont="1" applyFill="1" applyBorder="1" applyAlignment="1">
      <alignment vertical="center" wrapText="1"/>
    </xf>
    <xf numFmtId="0" fontId="33" fillId="4" borderId="5" xfId="9" applyFont="1" applyFill="1" applyBorder="1" applyAlignment="1">
      <alignment vertical="center" wrapText="1"/>
    </xf>
    <xf numFmtId="0" fontId="33" fillId="4" borderId="5" xfId="9" applyFont="1" applyFill="1" applyBorder="1" applyAlignment="1">
      <alignment wrapText="1"/>
    </xf>
    <xf numFmtId="0" fontId="32" fillId="0" borderId="5" xfId="9" applyFont="1" applyFill="1" applyBorder="1" applyAlignment="1">
      <alignment horizontal="left" vertical="center" wrapText="1"/>
    </xf>
    <xf numFmtId="0" fontId="17" fillId="4" borderId="5" xfId="3" applyFont="1" applyFill="1" applyBorder="1" applyAlignment="1">
      <alignment wrapText="1"/>
    </xf>
    <xf numFmtId="0" fontId="28" fillId="4" borderId="5" xfId="6" applyFont="1" applyFill="1" applyBorder="1"/>
    <xf numFmtId="0" fontId="32" fillId="4" borderId="5" xfId="3" applyFont="1" applyFill="1" applyBorder="1" applyAlignment="1">
      <alignment wrapText="1"/>
    </xf>
    <xf numFmtId="0" fontId="37" fillId="4" borderId="5" xfId="0" applyFont="1" applyFill="1" applyBorder="1" applyAlignment="1">
      <alignment horizontal="center"/>
    </xf>
    <xf numFmtId="4" fontId="37" fillId="0" borderId="4" xfId="0" applyNumberFormat="1" applyFont="1" applyFill="1" applyBorder="1" applyAlignment="1">
      <alignment horizontal="right"/>
    </xf>
    <xf numFmtId="0" fontId="37" fillId="4" borderId="3" xfId="0" applyFont="1" applyFill="1" applyBorder="1" applyAlignment="1">
      <alignment horizontal="center"/>
    </xf>
    <xf numFmtId="0" fontId="32" fillId="0" borderId="5" xfId="0" applyFont="1" applyBorder="1"/>
    <xf numFmtId="4" fontId="38" fillId="4" borderId="5" xfId="9" applyNumberFormat="1" applyFont="1" applyFill="1" applyBorder="1"/>
    <xf numFmtId="0" fontId="33" fillId="4" borderId="2" xfId="0" applyFont="1" applyFill="1" applyBorder="1"/>
    <xf numFmtId="0" fontId="17" fillId="4" borderId="5" xfId="0" applyFont="1" applyFill="1" applyBorder="1" applyAlignment="1">
      <alignment vertical="top" wrapText="1"/>
    </xf>
    <xf numFmtId="0" fontId="17" fillId="4" borderId="2" xfId="0" applyFont="1" applyFill="1" applyBorder="1" applyAlignment="1">
      <alignment wrapText="1"/>
    </xf>
    <xf numFmtId="0" fontId="17" fillId="4" borderId="2" xfId="0" applyFont="1" applyFill="1" applyBorder="1" applyAlignment="1">
      <alignment horizontal="left" wrapText="1"/>
    </xf>
    <xf numFmtId="0" fontId="17" fillId="4" borderId="5" xfId="0" applyFont="1" applyFill="1" applyBorder="1" applyAlignment="1">
      <alignment horizontal="left" vertical="top" wrapText="1"/>
    </xf>
    <xf numFmtId="0" fontId="18" fillId="4" borderId="2" xfId="0" applyFont="1" applyFill="1" applyBorder="1" applyAlignment="1">
      <alignment horizontal="left" wrapText="1"/>
    </xf>
    <xf numFmtId="0" fontId="14" fillId="0" borderId="2" xfId="0" applyFont="1" applyBorder="1" applyAlignment="1"/>
    <xf numFmtId="0" fontId="14" fillId="7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vertical="center"/>
    </xf>
    <xf numFmtId="0" fontId="32" fillId="4" borderId="5" xfId="0" applyFont="1" applyFill="1" applyBorder="1" applyAlignment="1">
      <alignment vertical="center" wrapText="1"/>
    </xf>
    <xf numFmtId="0" fontId="32" fillId="0" borderId="2" xfId="18" applyFont="1" applyBorder="1"/>
    <xf numFmtId="4" fontId="17" fillId="4" borderId="2" xfId="9" applyNumberFormat="1" applyFont="1" applyFill="1" applyBorder="1"/>
    <xf numFmtId="0" fontId="32" fillId="4" borderId="2" xfId="18" applyFont="1" applyFill="1" applyBorder="1"/>
    <xf numFmtId="0" fontId="32" fillId="4" borderId="2" xfId="18" applyFont="1" applyFill="1" applyBorder="1" applyAlignment="1">
      <alignment wrapText="1"/>
    </xf>
    <xf numFmtId="0" fontId="16" fillId="4" borderId="2" xfId="0" applyFont="1" applyFill="1" applyBorder="1" applyAlignment="1">
      <alignment wrapText="1"/>
    </xf>
    <xf numFmtId="0" fontId="16" fillId="4" borderId="2" xfId="0" applyFont="1" applyFill="1" applyBorder="1" applyAlignment="1">
      <alignment horizontal="center"/>
    </xf>
    <xf numFmtId="0" fontId="32" fillId="0" borderId="5" xfId="0" applyFont="1" applyBorder="1" applyAlignment="1">
      <alignment vertical="center"/>
    </xf>
    <xf numFmtId="0" fontId="28" fillId="4" borderId="5" xfId="18" applyFont="1" applyFill="1" applyBorder="1" applyAlignment="1">
      <alignment wrapText="1"/>
    </xf>
    <xf numFmtId="4" fontId="32" fillId="4" borderId="5" xfId="9" applyNumberFormat="1" applyFont="1" applyFill="1" applyBorder="1" applyAlignment="1">
      <alignment wrapText="1"/>
    </xf>
    <xf numFmtId="0" fontId="16" fillId="4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 wrapText="1"/>
    </xf>
    <xf numFmtId="0" fontId="39" fillId="0" borderId="5" xfId="16" applyFont="1" applyBorder="1" applyAlignment="1">
      <alignment vertical="center" wrapText="1"/>
    </xf>
    <xf numFmtId="0" fontId="26" fillId="4" borderId="5" xfId="0" applyFont="1" applyFill="1" applyBorder="1" applyAlignment="1">
      <alignment horizontal="left" vertical="center" wrapText="1"/>
    </xf>
    <xf numFmtId="0" fontId="14" fillId="0" borderId="0" xfId="0" applyFont="1" applyBorder="1"/>
    <xf numFmtId="0" fontId="34" fillId="4" borderId="5" xfId="0" applyFont="1" applyFill="1" applyBorder="1" applyAlignment="1">
      <alignment vertical="top" wrapText="1"/>
    </xf>
    <xf numFmtId="0" fontId="33" fillId="4" borderId="5" xfId="0" applyFont="1" applyFill="1" applyBorder="1" applyAlignment="1">
      <alignment vertical="center" wrapText="1"/>
    </xf>
    <xf numFmtId="4" fontId="26" fillId="4" borderId="4" xfId="0" applyNumberFormat="1" applyFont="1" applyFill="1" applyBorder="1" applyAlignment="1">
      <alignment horizontal="right"/>
    </xf>
    <xf numFmtId="0" fontId="26" fillId="4" borderId="5" xfId="0" applyFont="1" applyFill="1" applyBorder="1" applyAlignment="1">
      <alignment wrapText="1"/>
    </xf>
    <xf numFmtId="4" fontId="14" fillId="4" borderId="0" xfId="0" applyNumberFormat="1" applyFont="1" applyFill="1"/>
    <xf numFmtId="0" fontId="31" fillId="0" borderId="5" xfId="0" applyFont="1" applyBorder="1" applyAlignment="1">
      <alignment vertical="top" wrapText="1"/>
    </xf>
    <xf numFmtId="0" fontId="31" fillId="4" borderId="5" xfId="0" applyFont="1" applyFill="1" applyBorder="1" applyAlignment="1">
      <alignment vertical="top" wrapText="1"/>
    </xf>
    <xf numFmtId="0" fontId="31" fillId="4" borderId="2" xfId="0" applyFont="1" applyFill="1" applyBorder="1" applyAlignment="1">
      <alignment wrapText="1"/>
    </xf>
    <xf numFmtId="0" fontId="31" fillId="4" borderId="5" xfId="0" applyFont="1" applyFill="1" applyBorder="1" applyAlignment="1">
      <alignment horizontal="left" vertical="top" wrapText="1"/>
    </xf>
    <xf numFmtId="0" fontId="32" fillId="4" borderId="5" xfId="10" applyFont="1" applyFill="1" applyBorder="1" applyAlignment="1">
      <alignment horizontal="left" vertical="top" wrapText="1"/>
    </xf>
    <xf numFmtId="0" fontId="32" fillId="4" borderId="5" xfId="9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4" fontId="32" fillId="4" borderId="2" xfId="9" applyNumberFormat="1" applyFont="1" applyFill="1" applyBorder="1"/>
    <xf numFmtId="0" fontId="28" fillId="4" borderId="2" xfId="18" applyFont="1" applyFill="1" applyBorder="1" applyAlignment="1">
      <alignment wrapText="1"/>
    </xf>
    <xf numFmtId="0" fontId="33" fillId="4" borderId="2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vertical="top" wrapText="1"/>
    </xf>
    <xf numFmtId="0" fontId="32" fillId="0" borderId="5" xfId="18" applyFont="1" applyBorder="1" applyAlignment="1">
      <alignment wrapText="1"/>
    </xf>
    <xf numFmtId="0" fontId="32" fillId="0" borderId="2" xfId="18" applyFont="1" applyBorder="1" applyAlignment="1">
      <alignment wrapText="1"/>
    </xf>
    <xf numFmtId="0" fontId="32" fillId="4" borderId="5" xfId="18" applyFont="1" applyFill="1" applyBorder="1"/>
    <xf numFmtId="0" fontId="32" fillId="4" borderId="5" xfId="6" applyFont="1" applyFill="1" applyBorder="1"/>
    <xf numFmtId="0" fontId="32" fillId="4" borderId="5" xfId="6" applyFont="1" applyFill="1" applyBorder="1" applyAlignment="1">
      <alignment wrapText="1"/>
    </xf>
    <xf numFmtId="0" fontId="32" fillId="0" borderId="5" xfId="6" applyFont="1" applyBorder="1"/>
    <xf numFmtId="0" fontId="32" fillId="0" borderId="5" xfId="6" applyFont="1" applyBorder="1" applyAlignment="1">
      <alignment vertical="center" wrapText="1"/>
    </xf>
    <xf numFmtId="0" fontId="32" fillId="0" borderId="5" xfId="6" applyFont="1" applyBorder="1" applyAlignment="1">
      <alignment wrapText="1"/>
    </xf>
    <xf numFmtId="0" fontId="32" fillId="0" borderId="5" xfId="6" applyFont="1" applyBorder="1" applyAlignment="1">
      <alignment vertical="center"/>
    </xf>
    <xf numFmtId="0" fontId="32" fillId="0" borderId="5" xfId="6" applyFont="1" applyBorder="1" applyAlignment="1">
      <alignment horizontal="left" vertical="center"/>
    </xf>
    <xf numFmtId="0" fontId="32" fillId="0" borderId="2" xfId="6" applyFont="1" applyBorder="1"/>
    <xf numFmtId="0" fontId="32" fillId="0" borderId="2" xfId="6" applyFont="1" applyBorder="1" applyAlignment="1">
      <alignment vertical="center"/>
    </xf>
    <xf numFmtId="0" fontId="32" fillId="0" borderId="2" xfId="6" applyFont="1" applyBorder="1" applyAlignment="1">
      <alignment horizontal="left"/>
    </xf>
    <xf numFmtId="0" fontId="33" fillId="4" borderId="2" xfId="18" applyFont="1" applyFill="1" applyBorder="1" applyAlignment="1">
      <alignment vertical="center" wrapText="1"/>
    </xf>
    <xf numFmtId="0" fontId="33" fillId="4" borderId="5" xfId="18" applyFont="1" applyFill="1" applyBorder="1" applyAlignment="1">
      <alignment vertical="center" wrapText="1"/>
    </xf>
    <xf numFmtId="4" fontId="24" fillId="4" borderId="5" xfId="9" applyNumberFormat="1" applyFont="1" applyFill="1" applyBorder="1" applyAlignment="1">
      <alignment wrapText="1"/>
    </xf>
    <xf numFmtId="0" fontId="32" fillId="0" borderId="5" xfId="0" applyFont="1" applyBorder="1" applyAlignment="1">
      <alignment wrapText="1"/>
    </xf>
    <xf numFmtId="4" fontId="24" fillId="4" borderId="2" xfId="9" applyNumberFormat="1" applyFont="1" applyFill="1" applyBorder="1"/>
    <xf numFmtId="0" fontId="32" fillId="0" borderId="2" xfId="0" applyFont="1" applyBorder="1"/>
    <xf numFmtId="0" fontId="32" fillId="0" borderId="2" xfId="0" applyFont="1" applyBorder="1" applyAlignment="1">
      <alignment vertical="center"/>
    </xf>
    <xf numFmtId="0" fontId="32" fillId="0" borderId="2" xfId="0" applyFont="1" applyBorder="1" applyAlignment="1">
      <alignment wrapText="1"/>
    </xf>
    <xf numFmtId="0" fontId="32" fillId="4" borderId="2" xfId="0" applyFont="1" applyFill="1" applyBorder="1" applyAlignment="1">
      <alignment wrapText="1"/>
    </xf>
    <xf numFmtId="0" fontId="24" fillId="4" borderId="5" xfId="9" applyFont="1" applyFill="1" applyBorder="1" applyAlignment="1">
      <alignment wrapText="1"/>
    </xf>
    <xf numFmtId="0" fontId="42" fillId="0" borderId="5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center" wrapText="1"/>
    </xf>
    <xf numFmtId="4" fontId="42" fillId="0" borderId="4" xfId="0" applyNumberFormat="1" applyFont="1" applyFill="1" applyBorder="1" applyAlignment="1">
      <alignment horizontal="right" wrapText="1"/>
    </xf>
    <xf numFmtId="0" fontId="42" fillId="0" borderId="5" xfId="0" applyFont="1" applyFill="1" applyBorder="1" applyAlignment="1">
      <alignment wrapText="1"/>
    </xf>
    <xf numFmtId="0" fontId="23" fillId="0" borderId="5" xfId="0" applyFont="1" applyFill="1" applyBorder="1" applyAlignment="1">
      <alignment horizontal="center"/>
    </xf>
    <xf numFmtId="0" fontId="43" fillId="7" borderId="5" xfId="0" applyFont="1" applyFill="1" applyBorder="1" applyAlignment="1">
      <alignment wrapText="1"/>
    </xf>
    <xf numFmtId="0" fontId="23" fillId="0" borderId="2" xfId="0" applyFont="1" applyFill="1" applyBorder="1" applyAlignment="1">
      <alignment wrapText="1"/>
    </xf>
    <xf numFmtId="0" fontId="23" fillId="4" borderId="3" xfId="0" applyFont="1" applyFill="1" applyBorder="1" applyAlignment="1">
      <alignment horizontal="left" vertical="center" wrapText="1"/>
    </xf>
    <xf numFmtId="0" fontId="23" fillId="4" borderId="3" xfId="0" applyFont="1" applyFill="1" applyBorder="1" applyAlignment="1">
      <alignment horizontal="center"/>
    </xf>
    <xf numFmtId="0" fontId="43" fillId="0" borderId="5" xfId="0" applyFont="1" applyFill="1" applyBorder="1"/>
    <xf numFmtId="0" fontId="23" fillId="0" borderId="2" xfId="0" applyFont="1" applyFill="1" applyBorder="1" applyAlignment="1">
      <alignment horizontal="center"/>
    </xf>
    <xf numFmtId="0" fontId="43" fillId="0" borderId="3" xfId="0" applyFont="1" applyFill="1" applyBorder="1"/>
    <xf numFmtId="0" fontId="23" fillId="0" borderId="5" xfId="0" applyFont="1" applyFill="1" applyBorder="1"/>
    <xf numFmtId="0" fontId="44" fillId="4" borderId="5" xfId="0" applyFont="1" applyFill="1" applyBorder="1"/>
    <xf numFmtId="0" fontId="27" fillId="0" borderId="5" xfId="0" applyFont="1" applyFill="1" applyBorder="1" applyAlignment="1">
      <alignment horizontal="center"/>
    </xf>
    <xf numFmtId="0" fontId="27" fillId="0" borderId="3" xfId="0" applyFont="1" applyFill="1" applyBorder="1" applyAlignment="1">
      <alignment wrapText="1"/>
    </xf>
    <xf numFmtId="0" fontId="27" fillId="0" borderId="3" xfId="0" applyFont="1" applyFill="1" applyBorder="1" applyAlignment="1">
      <alignment horizontal="center"/>
    </xf>
    <xf numFmtId="4" fontId="27" fillId="0" borderId="4" xfId="0" applyNumberFormat="1" applyFont="1" applyFill="1" applyBorder="1" applyAlignment="1">
      <alignment horizontal="right"/>
    </xf>
    <xf numFmtId="0" fontId="27" fillId="4" borderId="5" xfId="0" applyFont="1" applyFill="1" applyBorder="1" applyAlignment="1">
      <alignment horizontal="center"/>
    </xf>
    <xf numFmtId="0" fontId="27" fillId="4" borderId="3" xfId="0" applyFont="1" applyFill="1" applyBorder="1" applyAlignment="1">
      <alignment wrapText="1"/>
    </xf>
    <xf numFmtId="0" fontId="27" fillId="4" borderId="3" xfId="0" applyFont="1" applyFill="1" applyBorder="1" applyAlignment="1">
      <alignment horizontal="center"/>
    </xf>
    <xf numFmtId="0" fontId="45" fillId="0" borderId="5" xfId="0" applyFont="1" applyFill="1" applyBorder="1"/>
    <xf numFmtId="0" fontId="27" fillId="0" borderId="2" xfId="0" applyFont="1" applyFill="1" applyBorder="1" applyAlignment="1">
      <alignment horizontal="center"/>
    </xf>
    <xf numFmtId="0" fontId="45" fillId="0" borderId="3" xfId="0" applyFont="1" applyFill="1" applyBorder="1"/>
    <xf numFmtId="0" fontId="27" fillId="0" borderId="5" xfId="0" applyFont="1" applyFill="1" applyBorder="1"/>
    <xf numFmtId="0" fontId="31" fillId="4" borderId="5" xfId="9" applyFont="1" applyFill="1" applyBorder="1" applyAlignment="1">
      <alignment horizontal="left" wrapText="1"/>
    </xf>
    <xf numFmtId="0" fontId="31" fillId="4" borderId="5" xfId="0" applyFont="1" applyFill="1" applyBorder="1" applyAlignment="1">
      <alignment vertical="center" wrapText="1"/>
    </xf>
    <xf numFmtId="0" fontId="31" fillId="4" borderId="5" xfId="0" applyFont="1" applyFill="1" applyBorder="1" applyAlignment="1">
      <alignment horizontal="center"/>
    </xf>
    <xf numFmtId="0" fontId="37" fillId="4" borderId="5" xfId="0" applyFont="1" applyFill="1" applyBorder="1"/>
    <xf numFmtId="4" fontId="37" fillId="4" borderId="4" xfId="0" applyNumberFormat="1" applyFont="1" applyFill="1" applyBorder="1" applyAlignment="1">
      <alignment horizontal="right"/>
    </xf>
    <xf numFmtId="0" fontId="27" fillId="4" borderId="3" xfId="0" applyFont="1" applyFill="1" applyBorder="1"/>
    <xf numFmtId="0" fontId="8" fillId="4" borderId="2" xfId="0" applyFont="1" applyFill="1" applyBorder="1" applyAlignment="1"/>
    <xf numFmtId="0" fontId="27" fillId="0" borderId="3" xfId="0" applyFont="1" applyFill="1" applyBorder="1"/>
    <xf numFmtId="0" fontId="27" fillId="0" borderId="5" xfId="0" applyFont="1" applyFill="1" applyBorder="1" applyAlignment="1">
      <alignment wrapText="1"/>
    </xf>
    <xf numFmtId="0" fontId="31" fillId="4" borderId="2" xfId="6" applyFont="1" applyFill="1" applyBorder="1" applyAlignment="1">
      <alignment wrapText="1"/>
    </xf>
    <xf numFmtId="0" fontId="32" fillId="0" borderId="5" xfId="0" applyFont="1" applyBorder="1" applyAlignment="1">
      <alignment vertical="center" wrapText="1"/>
    </xf>
    <xf numFmtId="0" fontId="7" fillId="0" borderId="2" xfId="0" applyFont="1" applyFill="1" applyBorder="1" applyAlignment="1">
      <alignment wrapText="1"/>
    </xf>
    <xf numFmtId="0" fontId="5" fillId="3" borderId="6" xfId="0" applyFont="1" applyFill="1" applyBorder="1" applyAlignment="1">
      <alignment horizontal="left" wrapText="1"/>
    </xf>
    <xf numFmtId="0" fontId="11" fillId="4" borderId="5" xfId="0" applyFont="1" applyFill="1" applyBorder="1"/>
    <xf numFmtId="0" fontId="6" fillId="0" borderId="3" xfId="0" applyFont="1" applyFill="1" applyBorder="1" applyAlignment="1">
      <alignment wrapText="1"/>
    </xf>
    <xf numFmtId="4" fontId="46" fillId="4" borderId="2" xfId="9" applyNumberFormat="1" applyFont="1" applyFill="1" applyBorder="1"/>
    <xf numFmtId="4" fontId="32" fillId="3" borderId="2" xfId="9" applyNumberFormat="1" applyFont="1" applyFill="1" applyBorder="1"/>
    <xf numFmtId="0" fontId="16" fillId="3" borderId="2" xfId="0" applyFont="1" applyFill="1" applyBorder="1" applyAlignment="1">
      <alignment horizontal="center"/>
    </xf>
    <xf numFmtId="4" fontId="16" fillId="3" borderId="4" xfId="0" applyNumberFormat="1" applyFont="1" applyFill="1" applyBorder="1" applyAlignment="1">
      <alignment horizontal="right"/>
    </xf>
    <xf numFmtId="0" fontId="16" fillId="3" borderId="0" xfId="0" applyFont="1" applyFill="1"/>
    <xf numFmtId="0" fontId="6" fillId="3" borderId="3" xfId="0" applyFont="1" applyFill="1" applyBorder="1"/>
    <xf numFmtId="0" fontId="6" fillId="3" borderId="3" xfId="0" applyFont="1" applyFill="1" applyBorder="1" applyAlignment="1">
      <alignment horizontal="center"/>
    </xf>
    <xf numFmtId="4" fontId="6" fillId="3" borderId="4" xfId="0" applyNumberFormat="1" applyFont="1" applyFill="1" applyBorder="1" applyAlignment="1">
      <alignment horizontal="right"/>
    </xf>
    <xf numFmtId="0" fontId="6" fillId="3" borderId="0" xfId="0" applyFont="1" applyFill="1"/>
    <xf numFmtId="0" fontId="31" fillId="3" borderId="5" xfId="16" applyFont="1" applyFill="1" applyBorder="1" applyAlignment="1">
      <alignment vertical="center" wrapText="1"/>
    </xf>
    <xf numFmtId="0" fontId="16" fillId="3" borderId="5" xfId="0" applyFont="1" applyFill="1" applyBorder="1" applyAlignment="1">
      <alignment horizontal="center"/>
    </xf>
    <xf numFmtId="4" fontId="31" fillId="3" borderId="4" xfId="0" applyNumberFormat="1" applyFont="1" applyFill="1" applyBorder="1" applyAlignment="1">
      <alignment horizontal="right"/>
    </xf>
    <xf numFmtId="0" fontId="8" fillId="3" borderId="3" xfId="0" applyFont="1" applyFill="1" applyBorder="1"/>
    <xf numFmtId="0" fontId="8" fillId="3" borderId="3" xfId="0" applyFont="1" applyFill="1" applyBorder="1" applyAlignment="1">
      <alignment horizontal="center"/>
    </xf>
    <xf numFmtId="4" fontId="27" fillId="3" borderId="4" xfId="0" applyNumberFormat="1" applyFont="1" applyFill="1" applyBorder="1" applyAlignment="1">
      <alignment horizontal="right"/>
    </xf>
    <xf numFmtId="0" fontId="8" fillId="3" borderId="0" xfId="0" applyFont="1" applyFill="1"/>
    <xf numFmtId="0" fontId="16" fillId="3" borderId="5" xfId="0" applyFont="1" applyFill="1" applyBorder="1" applyAlignment="1">
      <alignment vertical="center" wrapText="1"/>
    </xf>
    <xf numFmtId="4" fontId="8" fillId="3" borderId="4" xfId="0" applyNumberFormat="1" applyFont="1" applyFill="1" applyBorder="1" applyAlignment="1">
      <alignment horizontal="right"/>
    </xf>
    <xf numFmtId="0" fontId="16" fillId="3" borderId="0" xfId="0" applyFont="1" applyFill="1" applyBorder="1"/>
    <xf numFmtId="0" fontId="6" fillId="3" borderId="0" xfId="0" applyFont="1" applyFill="1" applyBorder="1"/>
    <xf numFmtId="0" fontId="26" fillId="3" borderId="5" xfId="0" applyFont="1" applyFill="1" applyBorder="1" applyAlignment="1">
      <alignment wrapText="1"/>
    </xf>
    <xf numFmtId="0" fontId="26" fillId="3" borderId="5" xfId="0" applyFont="1" applyFill="1" applyBorder="1" applyAlignment="1">
      <alignment horizontal="center"/>
    </xf>
    <xf numFmtId="4" fontId="26" fillId="3" borderId="4" xfId="0" applyNumberFormat="1" applyFont="1" applyFill="1" applyBorder="1" applyAlignment="1">
      <alignment horizontal="right"/>
    </xf>
    <xf numFmtId="0" fontId="26" fillId="3" borderId="3" xfId="0" applyFont="1" applyFill="1" applyBorder="1"/>
    <xf numFmtId="0" fontId="26" fillId="3" borderId="3" xfId="0" applyFont="1" applyFill="1" applyBorder="1" applyAlignment="1">
      <alignment horizontal="center"/>
    </xf>
    <xf numFmtId="0" fontId="31" fillId="4" borderId="5" xfId="0" applyFont="1" applyFill="1" applyBorder="1" applyAlignment="1">
      <alignment wrapText="1"/>
    </xf>
    <xf numFmtId="0" fontId="31" fillId="4" borderId="5" xfId="10" applyFont="1" applyFill="1" applyBorder="1" applyAlignment="1">
      <alignment horizontal="left" vertical="center" wrapText="1"/>
    </xf>
    <xf numFmtId="0" fontId="31" fillId="0" borderId="5" xfId="9" applyFont="1" applyFill="1" applyBorder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7" fillId="0" borderId="5" xfId="9" applyFont="1" applyFill="1" applyBorder="1" applyAlignment="1">
      <alignment horizontal="left" wrapText="1"/>
    </xf>
    <xf numFmtId="0" fontId="48" fillId="4" borderId="5" xfId="9" applyFont="1" applyFill="1" applyBorder="1" applyAlignment="1">
      <alignment wrapText="1"/>
    </xf>
    <xf numFmtId="0" fontId="49" fillId="4" borderId="2" xfId="6" applyFont="1" applyFill="1" applyBorder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 wrapText="1"/>
    </xf>
    <xf numFmtId="0" fontId="42" fillId="3" borderId="4" xfId="0" applyFont="1" applyFill="1" applyBorder="1" applyAlignment="1">
      <alignment horizontal="left" wrapText="1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6" fillId="4" borderId="5" xfId="0" applyFont="1" applyFill="1" applyBorder="1" applyAlignment="1">
      <alignment horizontal="left" vertical="top" wrapText="1"/>
    </xf>
    <xf numFmtId="0" fontId="26" fillId="4" borderId="3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6" fillId="4" borderId="5" xfId="9" applyFont="1" applyFill="1" applyBorder="1" applyAlignment="1">
      <alignment horizontal="left" vertical="top" wrapText="1"/>
    </xf>
    <xf numFmtId="0" fontId="6" fillId="4" borderId="3" xfId="9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6" fillId="4" borderId="5" xfId="0" applyFont="1" applyFill="1" applyBorder="1" applyAlignment="1">
      <alignment horizontal="left" vertical="top" wrapText="1"/>
    </xf>
    <xf numFmtId="0" fontId="16" fillId="4" borderId="3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19">
    <cellStyle name="Normal" xfId="0" builtinId="0"/>
    <cellStyle name="Normal 2" xfId="4"/>
    <cellStyle name="Normal 2 2" xfId="13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1"/>
    <cellStyle name="Normal 5 4 4 2" xfId="14"/>
    <cellStyle name="Normal 5 4 4 2 2" xfId="18"/>
    <cellStyle name="Normal 5 4 5 2" xfId="17"/>
    <cellStyle name="Normal 7" xfId="12"/>
    <cellStyle name="Normal 7 2" xfId="15"/>
    <cellStyle name="Normal 7 2 2" xfId="1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11"/>
  <sheetViews>
    <sheetView tabSelected="1" workbookViewId="0">
      <selection sqref="A1:C1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18" ht="15.75" customHeight="1">
      <c r="A1" s="502" t="s">
        <v>448</v>
      </c>
      <c r="B1" s="503"/>
      <c r="C1" s="503"/>
    </row>
    <row r="2" spans="1:18">
      <c r="A2" s="504" t="s">
        <v>66</v>
      </c>
      <c r="B2" s="503"/>
      <c r="C2" s="503"/>
    </row>
    <row r="3" spans="1:18">
      <c r="A3" s="145" t="s">
        <v>3</v>
      </c>
    </row>
    <row r="4" spans="1:18">
      <c r="A4" t="s">
        <v>4</v>
      </c>
    </row>
    <row r="7" spans="1:18" ht="26.25" customHeight="1">
      <c r="A7" s="505" t="s">
        <v>439</v>
      </c>
      <c r="B7" s="505"/>
      <c r="C7" s="505"/>
    </row>
    <row r="8" spans="1:18" ht="16.5" customHeight="1">
      <c r="B8" s="2"/>
      <c r="C8" s="207" t="s">
        <v>11</v>
      </c>
    </row>
    <row r="9" spans="1:18">
      <c r="A9" s="8" t="s">
        <v>5</v>
      </c>
      <c r="B9" s="5" t="s">
        <v>0</v>
      </c>
      <c r="C9" s="506" t="s">
        <v>147</v>
      </c>
    </row>
    <row r="10" spans="1:18">
      <c r="A10" s="3" t="s">
        <v>6</v>
      </c>
      <c r="B10" s="6"/>
      <c r="C10" s="507"/>
    </row>
    <row r="11" spans="1:18">
      <c r="A11" s="3" t="s">
        <v>7</v>
      </c>
      <c r="B11" s="6"/>
      <c r="C11" s="508"/>
    </row>
    <row r="12" spans="1:18">
      <c r="A12" s="4">
        <v>0</v>
      </c>
      <c r="B12" s="4">
        <v>1</v>
      </c>
      <c r="C12" s="7">
        <v>2</v>
      </c>
    </row>
    <row r="13" spans="1:18" ht="15.75">
      <c r="A13" s="40" t="s">
        <v>12</v>
      </c>
      <c r="B13" s="21" t="s">
        <v>1</v>
      </c>
      <c r="C13" s="74">
        <f>C15</f>
        <v>16193</v>
      </c>
      <c r="K13" s="179"/>
    </row>
    <row r="14" spans="1:18">
      <c r="A14" s="20"/>
      <c r="B14" s="22" t="s">
        <v>2</v>
      </c>
      <c r="C14" s="74">
        <f>C16</f>
        <v>16193</v>
      </c>
      <c r="P14" s="501"/>
      <c r="R14" s="55"/>
    </row>
    <row r="15" spans="1:18">
      <c r="A15" s="47" t="s">
        <v>17</v>
      </c>
      <c r="B15" s="12" t="s">
        <v>1</v>
      </c>
      <c r="C15" s="32">
        <f>C18+C20</f>
        <v>16193</v>
      </c>
    </row>
    <row r="16" spans="1:18">
      <c r="A16" s="46" t="s">
        <v>9</v>
      </c>
      <c r="B16" s="11" t="s">
        <v>2</v>
      </c>
      <c r="C16" s="32">
        <f>C19+C21</f>
        <v>16193</v>
      </c>
    </row>
    <row r="17" spans="1:53" hidden="1">
      <c r="A17" s="10"/>
      <c r="B17" s="11" t="s">
        <v>2</v>
      </c>
      <c r="C17" s="23"/>
      <c r="D17"/>
    </row>
    <row r="18" spans="1:53" s="73" customFormat="1" ht="25.5">
      <c r="A18" s="269" t="s">
        <v>125</v>
      </c>
      <c r="B18" s="78" t="s">
        <v>1</v>
      </c>
      <c r="C18" s="57">
        <f>C33</f>
        <v>15837</v>
      </c>
      <c r="D18" s="183"/>
      <c r="E18" s="183"/>
      <c r="F18" s="183"/>
      <c r="G18" s="183"/>
      <c r="H18" s="183"/>
      <c r="I18" s="183"/>
      <c r="O18" s="73" t="s">
        <v>445</v>
      </c>
    </row>
    <row r="19" spans="1:53" s="73" customFormat="1">
      <c r="A19" s="15"/>
      <c r="B19" s="50" t="s">
        <v>2</v>
      </c>
      <c r="C19" s="57">
        <f>C34</f>
        <v>15837</v>
      </c>
      <c r="D19" s="183"/>
      <c r="E19" s="183"/>
      <c r="F19" s="183"/>
      <c r="G19" s="183"/>
      <c r="H19" s="183"/>
      <c r="I19" s="183"/>
    </row>
    <row r="20" spans="1:53">
      <c r="A20" s="16" t="s">
        <v>10</v>
      </c>
      <c r="B20" s="9" t="s">
        <v>1</v>
      </c>
      <c r="C20" s="23">
        <f>C22</f>
        <v>356</v>
      </c>
    </row>
    <row r="21" spans="1:53">
      <c r="A21" s="15"/>
      <c r="B21" s="11" t="s">
        <v>2</v>
      </c>
      <c r="C21" s="23">
        <f>C23</f>
        <v>356</v>
      </c>
    </row>
    <row r="22" spans="1:53">
      <c r="A22" s="16" t="s">
        <v>13</v>
      </c>
      <c r="B22" s="12" t="s">
        <v>1</v>
      </c>
      <c r="C22" s="23">
        <f>C24</f>
        <v>356</v>
      </c>
    </row>
    <row r="23" spans="1:53">
      <c r="A23" s="10"/>
      <c r="B23" s="11" t="s">
        <v>2</v>
      </c>
      <c r="C23" s="23">
        <f>C25</f>
        <v>356</v>
      </c>
    </row>
    <row r="24" spans="1:53">
      <c r="A24" s="27" t="s">
        <v>24</v>
      </c>
      <c r="B24" s="9" t="s">
        <v>1</v>
      </c>
      <c r="C24" s="23">
        <f>C39</f>
        <v>356</v>
      </c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</row>
    <row r="25" spans="1:53" ht="14.25" customHeight="1">
      <c r="A25" s="10"/>
      <c r="B25" s="11" t="s">
        <v>2</v>
      </c>
      <c r="C25" s="23">
        <f>C40</f>
        <v>356</v>
      </c>
      <c r="P25" s="500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</row>
    <row r="26" spans="1:53">
      <c r="A26" s="514" t="s">
        <v>8</v>
      </c>
      <c r="B26" s="515"/>
      <c r="C26" s="516"/>
    </row>
    <row r="27" spans="1:53" ht="15">
      <c r="A27" s="72" t="s">
        <v>12</v>
      </c>
      <c r="B27" s="33" t="s">
        <v>1</v>
      </c>
      <c r="C27" s="34">
        <f>C29</f>
        <v>16193</v>
      </c>
    </row>
    <row r="28" spans="1:53">
      <c r="A28" s="38"/>
      <c r="B28" s="35" t="s">
        <v>2</v>
      </c>
      <c r="C28" s="34">
        <f>C30</f>
        <v>16193</v>
      </c>
    </row>
    <row r="29" spans="1:53">
      <c r="A29" s="30" t="s">
        <v>17</v>
      </c>
      <c r="B29" s="12" t="s">
        <v>1</v>
      </c>
      <c r="C29" s="32">
        <f>C33+C35</f>
        <v>16193</v>
      </c>
      <c r="D29"/>
    </row>
    <row r="30" spans="1:53">
      <c r="A30" s="14" t="s">
        <v>9</v>
      </c>
      <c r="B30" s="11" t="s">
        <v>2</v>
      </c>
      <c r="C30" s="32">
        <f>C34+C36</f>
        <v>16193</v>
      </c>
      <c r="D30"/>
    </row>
    <row r="31" spans="1:53" hidden="1">
      <c r="A31" s="82" t="s">
        <v>37</v>
      </c>
      <c r="B31" s="9" t="s">
        <v>1</v>
      </c>
      <c r="C31" s="23"/>
      <c r="D31"/>
    </row>
    <row r="32" spans="1:53" hidden="1">
      <c r="A32" s="10"/>
      <c r="B32" s="11" t="s">
        <v>2</v>
      </c>
      <c r="C32" s="23"/>
      <c r="D32"/>
    </row>
    <row r="33" spans="1:11" s="73" customFormat="1" ht="25.5">
      <c r="A33" s="269" t="s">
        <v>125</v>
      </c>
      <c r="B33" s="78" t="s">
        <v>1</v>
      </c>
      <c r="C33" s="57">
        <f>C47</f>
        <v>15837</v>
      </c>
      <c r="D33" s="183"/>
      <c r="E33" s="183"/>
      <c r="F33" s="183"/>
      <c r="G33" s="183"/>
      <c r="H33" s="183"/>
      <c r="I33" s="183"/>
    </row>
    <row r="34" spans="1:11" s="73" customFormat="1">
      <c r="A34" s="15"/>
      <c r="B34" s="50" t="s">
        <v>2</v>
      </c>
      <c r="C34" s="57">
        <f>C48</f>
        <v>15837</v>
      </c>
      <c r="D34" s="183"/>
      <c r="E34" s="183"/>
      <c r="F34" s="183"/>
      <c r="G34" s="183"/>
      <c r="H34" s="183"/>
      <c r="I34" s="183"/>
    </row>
    <row r="35" spans="1:11">
      <c r="A35" s="16" t="s">
        <v>10</v>
      </c>
      <c r="B35" s="9" t="s">
        <v>1</v>
      </c>
      <c r="C35" s="23">
        <f>C37</f>
        <v>356</v>
      </c>
      <c r="D35"/>
    </row>
    <row r="36" spans="1:11">
      <c r="A36" s="15"/>
      <c r="B36" s="11" t="s">
        <v>2</v>
      </c>
      <c r="C36" s="23">
        <f>C38</f>
        <v>356</v>
      </c>
      <c r="D36"/>
    </row>
    <row r="37" spans="1:11">
      <c r="A37" s="16" t="s">
        <v>13</v>
      </c>
      <c r="B37" s="12" t="s">
        <v>1</v>
      </c>
      <c r="C37" s="23">
        <f>C39</f>
        <v>356</v>
      </c>
      <c r="D37"/>
    </row>
    <row r="38" spans="1:11">
      <c r="A38" s="10"/>
      <c r="B38" s="11" t="s">
        <v>2</v>
      </c>
      <c r="C38" s="23">
        <f>C40</f>
        <v>356</v>
      </c>
      <c r="D38"/>
    </row>
    <row r="39" spans="1:11">
      <c r="A39" s="27" t="s">
        <v>24</v>
      </c>
      <c r="B39" s="9" t="s">
        <v>1</v>
      </c>
      <c r="C39" s="23">
        <f>C71</f>
        <v>356</v>
      </c>
    </row>
    <row r="40" spans="1:11">
      <c r="A40" s="10"/>
      <c r="B40" s="11" t="s">
        <v>2</v>
      </c>
      <c r="C40" s="23">
        <f>C72</f>
        <v>356</v>
      </c>
    </row>
    <row r="41" spans="1:11">
      <c r="A41" s="61" t="s">
        <v>34</v>
      </c>
      <c r="B41" s="63"/>
      <c r="C41" s="62"/>
      <c r="D41" s="56"/>
      <c r="E41" s="56"/>
      <c r="F41" s="56"/>
      <c r="G41" s="56"/>
      <c r="H41" s="56"/>
      <c r="I41" s="56"/>
      <c r="J41" s="13"/>
      <c r="K41" s="55"/>
    </row>
    <row r="42" spans="1:11">
      <c r="A42" s="100" t="s">
        <v>14</v>
      </c>
      <c r="B42" s="177"/>
      <c r="C42" s="23"/>
      <c r="D42" s="56"/>
      <c r="E42" s="56"/>
      <c r="F42" s="56"/>
      <c r="G42" s="56"/>
      <c r="H42" s="56"/>
      <c r="I42" s="64"/>
    </row>
    <row r="43" spans="1:11">
      <c r="A43" s="168" t="s">
        <v>22</v>
      </c>
      <c r="B43" s="78" t="s">
        <v>1</v>
      </c>
      <c r="C43" s="23">
        <f>C45</f>
        <v>15837</v>
      </c>
      <c r="D43" s="53"/>
      <c r="E43" s="53"/>
      <c r="F43" s="53"/>
      <c r="G43" s="53"/>
      <c r="H43" s="53"/>
      <c r="I43" s="53"/>
      <c r="J43" s="13"/>
      <c r="K43" s="13"/>
    </row>
    <row r="44" spans="1:11">
      <c r="A44" s="58"/>
      <c r="B44" s="50" t="s">
        <v>2</v>
      </c>
      <c r="C44" s="23">
        <f>C46</f>
        <v>15837</v>
      </c>
      <c r="D44" s="53"/>
      <c r="E44" s="53"/>
      <c r="F44" s="53"/>
      <c r="G44" s="53"/>
      <c r="H44" s="53"/>
      <c r="I44" s="53"/>
      <c r="J44" s="13"/>
      <c r="K44" s="13"/>
    </row>
    <row r="45" spans="1:11">
      <c r="A45" s="30" t="s">
        <v>17</v>
      </c>
      <c r="B45" s="185" t="s">
        <v>1</v>
      </c>
      <c r="C45" s="32">
        <f>C47</f>
        <v>15837</v>
      </c>
      <c r="D45" s="53"/>
      <c r="E45" s="60"/>
      <c r="F45" s="60"/>
      <c r="G45" s="60"/>
      <c r="H45" s="60"/>
      <c r="I45" s="60"/>
      <c r="J45" s="13"/>
      <c r="K45" s="13"/>
    </row>
    <row r="46" spans="1:11">
      <c r="A46" s="58" t="s">
        <v>20</v>
      </c>
      <c r="B46" s="176" t="s">
        <v>2</v>
      </c>
      <c r="C46" s="32">
        <f>C48</f>
        <v>15837</v>
      </c>
      <c r="D46" s="53"/>
      <c r="E46" s="60"/>
      <c r="F46" s="60"/>
      <c r="G46" s="60"/>
      <c r="H46" s="60"/>
      <c r="I46" s="60"/>
      <c r="J46" s="13"/>
      <c r="K46" s="13"/>
    </row>
    <row r="47" spans="1:11" s="73" customFormat="1" ht="25.5">
      <c r="A47" s="269" t="s">
        <v>125</v>
      </c>
      <c r="B47" s="78" t="s">
        <v>1</v>
      </c>
      <c r="C47" s="57">
        <f>C54</f>
        <v>15837</v>
      </c>
      <c r="D47" s="183"/>
      <c r="E47" s="183"/>
      <c r="F47" s="183"/>
      <c r="G47" s="183"/>
      <c r="H47" s="183"/>
      <c r="I47" s="183"/>
    </row>
    <row r="48" spans="1:11" s="73" customFormat="1">
      <c r="A48" s="15"/>
      <c r="B48" s="50" t="s">
        <v>2</v>
      </c>
      <c r="C48" s="57">
        <f>C55</f>
        <v>15837</v>
      </c>
      <c r="D48" s="183"/>
      <c r="E48" s="183"/>
      <c r="F48" s="183"/>
      <c r="G48" s="183"/>
      <c r="H48" s="183"/>
      <c r="I48" s="183"/>
    </row>
    <row r="49" spans="1:11">
      <c r="A49" s="511" t="s">
        <v>40</v>
      </c>
      <c r="B49" s="512"/>
      <c r="C49" s="513"/>
      <c r="D49"/>
      <c r="E49" s="55"/>
    </row>
    <row r="50" spans="1:11">
      <c r="A50" s="168" t="s">
        <v>14</v>
      </c>
      <c r="B50" s="78" t="s">
        <v>1</v>
      </c>
      <c r="C50" s="116">
        <f t="shared" ref="C50:C57" si="0">C52</f>
        <v>15837</v>
      </c>
      <c r="D50"/>
      <c r="E50" s="87"/>
    </row>
    <row r="51" spans="1:11">
      <c r="A51" s="58" t="s">
        <v>15</v>
      </c>
      <c r="B51" s="50" t="s">
        <v>2</v>
      </c>
      <c r="C51" s="116">
        <f t="shared" si="0"/>
        <v>15837</v>
      </c>
      <c r="D51"/>
      <c r="E51" s="87"/>
    </row>
    <row r="52" spans="1:11">
      <c r="A52" s="39" t="s">
        <v>17</v>
      </c>
      <c r="B52" s="78" t="s">
        <v>1</v>
      </c>
      <c r="C52" s="34">
        <f t="shared" si="0"/>
        <v>15837</v>
      </c>
      <c r="D52"/>
    </row>
    <row r="53" spans="1:11">
      <c r="A53" s="14" t="s">
        <v>9</v>
      </c>
      <c r="B53" s="50" t="s">
        <v>2</v>
      </c>
      <c r="C53" s="34">
        <f t="shared" si="0"/>
        <v>15837</v>
      </c>
      <c r="D53"/>
    </row>
    <row r="54" spans="1:11" s="73" customFormat="1" ht="25.5">
      <c r="A54" s="269" t="s">
        <v>125</v>
      </c>
      <c r="B54" s="78" t="s">
        <v>1</v>
      </c>
      <c r="C54" s="57">
        <f>C56+C60</f>
        <v>15837</v>
      </c>
      <c r="D54" s="183"/>
      <c r="E54" s="183"/>
      <c r="F54" s="183"/>
      <c r="G54" s="183"/>
      <c r="H54" s="183"/>
      <c r="I54" s="183"/>
    </row>
    <row r="55" spans="1:11" s="73" customFormat="1">
      <c r="A55" s="15"/>
      <c r="B55" s="50" t="s">
        <v>2</v>
      </c>
      <c r="C55" s="57">
        <f>C57+C61</f>
        <v>15837</v>
      </c>
      <c r="D55" s="183"/>
      <c r="E55" s="183"/>
      <c r="F55" s="183"/>
      <c r="G55" s="183"/>
      <c r="H55" s="183"/>
      <c r="I55" s="183"/>
    </row>
    <row r="56" spans="1:11" s="122" customFormat="1" ht="14.25">
      <c r="A56" s="211" t="s">
        <v>446</v>
      </c>
      <c r="B56" s="182" t="s">
        <v>1</v>
      </c>
      <c r="C56" s="34">
        <f t="shared" si="0"/>
        <v>14064</v>
      </c>
    </row>
    <row r="57" spans="1:11" s="122" customFormat="1">
      <c r="A57" s="104"/>
      <c r="B57" s="89" t="s">
        <v>2</v>
      </c>
      <c r="C57" s="34">
        <f t="shared" si="0"/>
        <v>14064</v>
      </c>
    </row>
    <row r="58" spans="1:11" s="249" customFormat="1" ht="30">
      <c r="A58" s="497" t="s">
        <v>444</v>
      </c>
      <c r="B58" s="279" t="s">
        <v>1</v>
      </c>
      <c r="C58" s="120">
        <v>14064</v>
      </c>
    </row>
    <row r="59" spans="1:11" s="122" customFormat="1">
      <c r="A59" s="104"/>
      <c r="B59" s="89" t="s">
        <v>2</v>
      </c>
      <c r="C59" s="120">
        <v>14064</v>
      </c>
    </row>
    <row r="60" spans="1:11" s="122" customFormat="1" ht="14.25">
      <c r="A60" s="354" t="s">
        <v>447</v>
      </c>
      <c r="B60" s="182" t="s">
        <v>1</v>
      </c>
      <c r="C60" s="34">
        <f t="shared" ref="C60:C61" si="1">C62</f>
        <v>1773</v>
      </c>
    </row>
    <row r="61" spans="1:11" s="122" customFormat="1">
      <c r="A61" s="104"/>
      <c r="B61" s="89" t="s">
        <v>2</v>
      </c>
      <c r="C61" s="34">
        <f t="shared" si="1"/>
        <v>1773</v>
      </c>
    </row>
    <row r="62" spans="1:11" s="249" customFormat="1" ht="30">
      <c r="A62" s="497" t="s">
        <v>444</v>
      </c>
      <c r="B62" s="279" t="s">
        <v>1</v>
      </c>
      <c r="C62" s="120">
        <v>1773</v>
      </c>
    </row>
    <row r="63" spans="1:11" s="122" customFormat="1">
      <c r="A63" s="104"/>
      <c r="B63" s="89" t="s">
        <v>2</v>
      </c>
      <c r="C63" s="120">
        <v>1773</v>
      </c>
    </row>
    <row r="64" spans="1:11">
      <c r="A64" s="121" t="s">
        <v>30</v>
      </c>
      <c r="B64" s="63"/>
      <c r="C64" s="62"/>
      <c r="D64" s="56"/>
      <c r="E64" s="56"/>
      <c r="F64" s="56"/>
      <c r="G64" s="56"/>
      <c r="H64" s="56"/>
      <c r="I64" s="56"/>
      <c r="J64" s="13"/>
      <c r="K64" s="55"/>
    </row>
    <row r="65" spans="1:11">
      <c r="A65" s="100" t="s">
        <v>14</v>
      </c>
      <c r="B65" s="78" t="s">
        <v>1</v>
      </c>
      <c r="C65" s="23">
        <f t="shared" ref="C65:C70" si="2">C67</f>
        <v>356</v>
      </c>
      <c r="D65" s="56"/>
      <c r="E65" s="56"/>
      <c r="F65" s="56"/>
      <c r="G65" s="56"/>
      <c r="H65" s="56"/>
      <c r="I65" s="64"/>
    </row>
    <row r="66" spans="1:11">
      <c r="A66" s="58" t="s">
        <v>22</v>
      </c>
      <c r="B66" s="50" t="s">
        <v>2</v>
      </c>
      <c r="C66" s="23">
        <f t="shared" si="2"/>
        <v>356</v>
      </c>
      <c r="D66" s="53"/>
      <c r="E66" s="53"/>
      <c r="F66" s="53"/>
      <c r="G66" s="53"/>
      <c r="H66" s="53"/>
      <c r="I66" s="53"/>
      <c r="J66" s="13"/>
      <c r="K66" s="13"/>
    </row>
    <row r="67" spans="1:11">
      <c r="A67" s="39" t="s">
        <v>17</v>
      </c>
      <c r="B67" s="79" t="s">
        <v>1</v>
      </c>
      <c r="C67" s="32">
        <f t="shared" si="2"/>
        <v>356</v>
      </c>
      <c r="D67" s="53"/>
      <c r="E67" s="53"/>
      <c r="F67" s="53"/>
      <c r="G67" s="53"/>
      <c r="H67" s="53"/>
      <c r="I67" s="53"/>
      <c r="J67" s="13"/>
      <c r="K67" s="13"/>
    </row>
    <row r="68" spans="1:11">
      <c r="A68" s="14" t="s">
        <v>9</v>
      </c>
      <c r="B68" s="50" t="s">
        <v>2</v>
      </c>
      <c r="C68" s="32">
        <f t="shared" si="2"/>
        <v>356</v>
      </c>
      <c r="D68" s="53"/>
      <c r="E68" s="53"/>
      <c r="F68" s="53"/>
      <c r="G68" s="53"/>
      <c r="H68" s="53"/>
      <c r="I68" s="53"/>
      <c r="J68" s="13"/>
      <c r="K68" s="13"/>
    </row>
    <row r="69" spans="1:11">
      <c r="A69" s="16" t="s">
        <v>10</v>
      </c>
      <c r="B69" s="9" t="s">
        <v>1</v>
      </c>
      <c r="C69" s="23">
        <f t="shared" si="2"/>
        <v>356</v>
      </c>
      <c r="D69" s="53"/>
      <c r="E69" s="53"/>
      <c r="F69" s="53"/>
      <c r="G69" s="53"/>
      <c r="H69" s="53"/>
      <c r="I69" s="53"/>
      <c r="J69" s="13"/>
      <c r="K69" s="13"/>
    </row>
    <row r="70" spans="1:11">
      <c r="A70" s="15"/>
      <c r="B70" s="11" t="s">
        <v>2</v>
      </c>
      <c r="C70" s="23">
        <f t="shared" si="2"/>
        <v>356</v>
      </c>
      <c r="D70" s="53"/>
      <c r="E70" s="53"/>
      <c r="F70" s="53"/>
      <c r="G70" s="53"/>
      <c r="H70" s="53"/>
      <c r="I70" s="53"/>
      <c r="J70" s="13"/>
      <c r="K70" s="13"/>
    </row>
    <row r="71" spans="1:11" s="95" customFormat="1">
      <c r="A71" s="16" t="s">
        <v>45</v>
      </c>
      <c r="B71" s="79" t="s">
        <v>1</v>
      </c>
      <c r="C71" s="116">
        <f>C82</f>
        <v>356</v>
      </c>
    </row>
    <row r="72" spans="1:11" s="95" customFormat="1">
      <c r="A72" s="124"/>
      <c r="B72" s="50" t="s">
        <v>2</v>
      </c>
      <c r="C72" s="116">
        <f>C83</f>
        <v>356</v>
      </c>
    </row>
    <row r="73" spans="1:11">
      <c r="A73" s="511" t="s">
        <v>40</v>
      </c>
      <c r="B73" s="512"/>
      <c r="C73" s="513"/>
      <c r="D73"/>
      <c r="E73" s="55"/>
    </row>
    <row r="74" spans="1:11">
      <c r="A74" s="168" t="s">
        <v>14</v>
      </c>
      <c r="B74" s="78" t="s">
        <v>1</v>
      </c>
      <c r="C74" s="116">
        <f t="shared" ref="C74:C81" si="3">C76</f>
        <v>356</v>
      </c>
      <c r="D74"/>
      <c r="E74" s="87"/>
    </row>
    <row r="75" spans="1:11">
      <c r="A75" s="58" t="s">
        <v>15</v>
      </c>
      <c r="B75" s="50" t="s">
        <v>2</v>
      </c>
      <c r="C75" s="116">
        <f t="shared" si="3"/>
        <v>356</v>
      </c>
      <c r="D75"/>
      <c r="E75" s="87"/>
    </row>
    <row r="76" spans="1:11">
      <c r="A76" s="39" t="s">
        <v>17</v>
      </c>
      <c r="B76" s="78" t="s">
        <v>1</v>
      </c>
      <c r="C76" s="34">
        <f t="shared" si="3"/>
        <v>356</v>
      </c>
      <c r="D76"/>
    </row>
    <row r="77" spans="1:11">
      <c r="A77" s="14" t="s">
        <v>9</v>
      </c>
      <c r="B77" s="50" t="s">
        <v>2</v>
      </c>
      <c r="C77" s="34">
        <f t="shared" si="3"/>
        <v>356</v>
      </c>
      <c r="D77"/>
    </row>
    <row r="78" spans="1:11">
      <c r="A78" s="16" t="s">
        <v>10</v>
      </c>
      <c r="B78" s="9" t="s">
        <v>1</v>
      </c>
      <c r="C78" s="116">
        <f t="shared" si="3"/>
        <v>356</v>
      </c>
      <c r="D78"/>
    </row>
    <row r="79" spans="1:11">
      <c r="A79" s="15"/>
      <c r="B79" s="11" t="s">
        <v>2</v>
      </c>
      <c r="C79" s="116">
        <f t="shared" si="3"/>
        <v>356</v>
      </c>
      <c r="D79"/>
    </row>
    <row r="80" spans="1:11">
      <c r="A80" s="16" t="s">
        <v>23</v>
      </c>
      <c r="B80" s="9" t="s">
        <v>1</v>
      </c>
      <c r="C80" s="116">
        <f t="shared" si="3"/>
        <v>356</v>
      </c>
      <c r="D80"/>
    </row>
    <row r="81" spans="1:10">
      <c r="A81" s="15"/>
      <c r="B81" s="11" t="s">
        <v>2</v>
      </c>
      <c r="C81" s="116">
        <f t="shared" si="3"/>
        <v>356</v>
      </c>
      <c r="D81"/>
    </row>
    <row r="82" spans="1:10" s="95" customFormat="1">
      <c r="A82" s="114" t="s">
        <v>45</v>
      </c>
      <c r="B82" s="113" t="s">
        <v>1</v>
      </c>
      <c r="C82" s="34">
        <f>C84+C88</f>
        <v>356</v>
      </c>
    </row>
    <row r="83" spans="1:10" s="95" customFormat="1">
      <c r="A83" s="124"/>
      <c r="B83" s="99" t="s">
        <v>2</v>
      </c>
      <c r="C83" s="34">
        <f>C85+C89</f>
        <v>356</v>
      </c>
    </row>
    <row r="84" spans="1:10" s="122" customFormat="1">
      <c r="A84" s="115" t="s">
        <v>441</v>
      </c>
      <c r="B84" s="182" t="s">
        <v>1</v>
      </c>
      <c r="C84" s="34">
        <f>C86</f>
        <v>6</v>
      </c>
    </row>
    <row r="85" spans="1:10" s="122" customFormat="1">
      <c r="A85" s="104"/>
      <c r="B85" s="89" t="s">
        <v>2</v>
      </c>
      <c r="C85" s="34">
        <f>C87</f>
        <v>6</v>
      </c>
    </row>
    <row r="86" spans="1:10" s="249" customFormat="1" ht="30">
      <c r="A86" s="497" t="s">
        <v>440</v>
      </c>
      <c r="B86" s="279" t="s">
        <v>1</v>
      </c>
      <c r="C86" s="120">
        <v>6</v>
      </c>
    </row>
    <row r="87" spans="1:10" s="122" customFormat="1">
      <c r="A87" s="104"/>
      <c r="B87" s="89" t="s">
        <v>2</v>
      </c>
      <c r="C87" s="120">
        <v>6</v>
      </c>
    </row>
    <row r="88" spans="1:10" s="85" customFormat="1">
      <c r="A88" s="499" t="s">
        <v>442</v>
      </c>
      <c r="B88" s="33" t="s">
        <v>1</v>
      </c>
      <c r="C88" s="136">
        <f>C90</f>
        <v>350</v>
      </c>
    </row>
    <row r="89" spans="1:10" s="85" customFormat="1">
      <c r="A89" s="96"/>
      <c r="B89" s="35" t="s">
        <v>2</v>
      </c>
      <c r="C89" s="136">
        <f>C91</f>
        <v>350</v>
      </c>
    </row>
    <row r="90" spans="1:10" s="118" customFormat="1" ht="30" customHeight="1">
      <c r="A90" s="498" t="s">
        <v>443</v>
      </c>
      <c r="B90" s="251" t="s">
        <v>1</v>
      </c>
      <c r="C90" s="120">
        <v>350</v>
      </c>
    </row>
    <row r="91" spans="1:10" s="126" customFormat="1">
      <c r="A91" s="195"/>
      <c r="B91" s="112" t="s">
        <v>2</v>
      </c>
      <c r="C91" s="57">
        <v>350</v>
      </c>
    </row>
    <row r="92" spans="1:10" s="200" customFormat="1">
      <c r="A92" s="201"/>
      <c r="B92" s="326"/>
      <c r="C92" s="52"/>
      <c r="D92" s="52"/>
      <c r="E92" s="52"/>
      <c r="F92" s="52"/>
      <c r="G92" s="52"/>
      <c r="H92" s="52"/>
      <c r="I92" s="52"/>
      <c r="J92" s="201"/>
    </row>
    <row r="93" spans="1:10" s="200" customFormat="1">
      <c r="A93" s="201"/>
      <c r="B93" s="326"/>
      <c r="C93" s="52"/>
      <c r="D93" s="52"/>
      <c r="E93" s="52"/>
      <c r="F93" s="52"/>
      <c r="G93" s="52"/>
      <c r="H93" s="52"/>
      <c r="I93" s="52"/>
      <c r="J93" s="201"/>
    </row>
    <row r="94" spans="1:10" s="200" customFormat="1">
      <c r="A94" s="201"/>
      <c r="B94" s="326"/>
      <c r="C94" s="52"/>
      <c r="D94" s="52"/>
      <c r="E94" s="52"/>
      <c r="F94" s="52"/>
      <c r="G94" s="52"/>
      <c r="H94" s="52"/>
      <c r="I94" s="52"/>
      <c r="J94" s="201"/>
    </row>
    <row r="95" spans="1:10" s="200" customFormat="1">
      <c r="A95" s="201"/>
      <c r="B95" s="326"/>
      <c r="C95" s="52"/>
      <c r="D95" s="52"/>
      <c r="E95" s="52"/>
      <c r="F95" s="52"/>
      <c r="G95" s="52"/>
      <c r="H95" s="52"/>
      <c r="I95" s="52"/>
      <c r="J95" s="201"/>
    </row>
    <row r="96" spans="1:10">
      <c r="A96" s="509"/>
      <c r="B96" s="510"/>
      <c r="C96" s="510"/>
    </row>
    <row r="97" spans="1:53">
      <c r="A97" s="509"/>
      <c r="B97" s="510"/>
      <c r="C97" s="510"/>
    </row>
    <row r="98" spans="1:53">
      <c r="A98" s="495"/>
      <c r="B98" s="496"/>
      <c r="C98" s="496"/>
    </row>
    <row r="99" spans="1:53">
      <c r="A99" s="495"/>
      <c r="B99" s="496"/>
      <c r="C99" s="496"/>
    </row>
    <row r="100" spans="1:53">
      <c r="A100" s="495"/>
      <c r="B100" s="496"/>
      <c r="C100" s="496"/>
    </row>
    <row r="101" spans="1:53">
      <c r="A101" s="55"/>
    </row>
    <row r="102" spans="1:53">
      <c r="A102" s="55"/>
    </row>
    <row r="103" spans="1:53">
      <c r="A103" s="55"/>
    </row>
    <row r="110" spans="1:53" s="1" customFormat="1">
      <c r="A110" s="19"/>
      <c r="C110"/>
      <c r="D110" s="48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</row>
    <row r="111" spans="1:53" s="1" customFormat="1">
      <c r="A111" s="19"/>
      <c r="C111"/>
      <c r="D111" s="48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</row>
  </sheetData>
  <mergeCells count="9">
    <mergeCell ref="A1:C1"/>
    <mergeCell ref="A2:C2"/>
    <mergeCell ref="A7:C7"/>
    <mergeCell ref="C9:C11"/>
    <mergeCell ref="A97:C97"/>
    <mergeCell ref="A49:C49"/>
    <mergeCell ref="A73:C73"/>
    <mergeCell ref="A96:C96"/>
    <mergeCell ref="A26:C26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A1526"/>
  <sheetViews>
    <sheetView topLeftCell="A657" workbookViewId="0">
      <selection activeCell="A681" sqref="A681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11">
      <c r="A1" s="502" t="s">
        <v>432</v>
      </c>
      <c r="B1" s="503"/>
      <c r="C1" s="503"/>
    </row>
    <row r="2" spans="1:11">
      <c r="A2" s="504" t="s">
        <v>66</v>
      </c>
      <c r="B2" s="503"/>
      <c r="C2" s="503"/>
    </row>
    <row r="3" spans="1:11">
      <c r="A3" s="145" t="s">
        <v>3</v>
      </c>
    </row>
    <row r="4" spans="1:11">
      <c r="A4" t="s">
        <v>4</v>
      </c>
    </row>
    <row r="7" spans="1:11" ht="26.25" customHeight="1">
      <c r="A7" s="505" t="s">
        <v>67</v>
      </c>
      <c r="B7" s="505"/>
      <c r="C7" s="505"/>
    </row>
    <row r="8" spans="1:11" ht="16.5" customHeight="1">
      <c r="B8" s="2"/>
      <c r="C8" s="207" t="s">
        <v>11</v>
      </c>
    </row>
    <row r="9" spans="1:11">
      <c r="A9" s="8" t="s">
        <v>5</v>
      </c>
      <c r="B9" s="5" t="s">
        <v>0</v>
      </c>
      <c r="C9" s="506" t="s">
        <v>147</v>
      </c>
    </row>
    <row r="10" spans="1:11">
      <c r="A10" s="3" t="s">
        <v>6</v>
      </c>
      <c r="B10" s="6"/>
      <c r="C10" s="507"/>
    </row>
    <row r="11" spans="1:11">
      <c r="A11" s="3" t="s">
        <v>7</v>
      </c>
      <c r="B11" s="6"/>
      <c r="C11" s="508"/>
    </row>
    <row r="12" spans="1:11">
      <c r="A12" s="4">
        <v>0</v>
      </c>
      <c r="B12" s="4">
        <v>1</v>
      </c>
      <c r="C12" s="7">
        <v>2</v>
      </c>
    </row>
    <row r="13" spans="1:11" ht="15.75">
      <c r="A13" s="40" t="s">
        <v>12</v>
      </c>
      <c r="B13" s="21" t="s">
        <v>1</v>
      </c>
      <c r="C13" s="74">
        <f>C15+C39</f>
        <v>425992</v>
      </c>
      <c r="K13" s="179"/>
    </row>
    <row r="14" spans="1:11">
      <c r="A14" s="20"/>
      <c r="B14" s="22" t="s">
        <v>2</v>
      </c>
      <c r="C14" s="74">
        <f>C16+C40</f>
        <v>425992</v>
      </c>
    </row>
    <row r="15" spans="1:11">
      <c r="A15" s="30" t="s">
        <v>21</v>
      </c>
      <c r="B15" s="17" t="s">
        <v>1</v>
      </c>
      <c r="C15" s="32">
        <f>C17+C19+C21+C35</f>
        <v>342352</v>
      </c>
    </row>
    <row r="16" spans="1:11">
      <c r="A16" s="14" t="s">
        <v>9</v>
      </c>
      <c r="B16" s="18" t="s">
        <v>2</v>
      </c>
      <c r="C16" s="32">
        <f>C18+C20+C22+C36</f>
        <v>342352</v>
      </c>
    </row>
    <row r="17" spans="1:12" s="87" customFormat="1">
      <c r="A17" s="82" t="s">
        <v>41</v>
      </c>
      <c r="B17" s="127" t="s">
        <v>1</v>
      </c>
      <c r="C17" s="23">
        <f>C65+C396</f>
        <v>19512</v>
      </c>
    </row>
    <row r="18" spans="1:12" s="87" customFormat="1">
      <c r="A18" s="128"/>
      <c r="B18" s="127" t="s">
        <v>2</v>
      </c>
      <c r="C18" s="23">
        <f>C66+C397</f>
        <v>19512</v>
      </c>
    </row>
    <row r="19" spans="1:12" s="73" customFormat="1" ht="25.5">
      <c r="A19" s="269" t="s">
        <v>125</v>
      </c>
      <c r="B19" s="78" t="s">
        <v>1</v>
      </c>
      <c r="C19" s="57">
        <f>C67+C274+C398</f>
        <v>80800</v>
      </c>
      <c r="D19" s="183"/>
      <c r="E19" s="183"/>
      <c r="F19" s="183"/>
      <c r="G19" s="183"/>
      <c r="H19" s="183"/>
      <c r="I19" s="183"/>
    </row>
    <row r="20" spans="1:12" s="73" customFormat="1">
      <c r="A20" s="15"/>
      <c r="B20" s="50" t="s">
        <v>2</v>
      </c>
      <c r="C20" s="57">
        <f>C68+C275+C399</f>
        <v>80800</v>
      </c>
      <c r="D20" s="183"/>
      <c r="E20" s="183"/>
      <c r="F20" s="183"/>
      <c r="G20" s="183"/>
      <c r="H20" s="183"/>
      <c r="I20" s="183"/>
    </row>
    <row r="21" spans="1:12">
      <c r="A21" s="16" t="s">
        <v>10</v>
      </c>
      <c r="B21" s="12" t="s">
        <v>1</v>
      </c>
      <c r="C21" s="23">
        <f>C23+C33</f>
        <v>207543</v>
      </c>
    </row>
    <row r="22" spans="1:12">
      <c r="A22" s="15"/>
      <c r="B22" s="11" t="s">
        <v>2</v>
      </c>
      <c r="C22" s="23">
        <f>C24+C34</f>
        <v>207543</v>
      </c>
    </row>
    <row r="23" spans="1:12">
      <c r="A23" s="65" t="s">
        <v>13</v>
      </c>
      <c r="B23" s="12" t="s">
        <v>1</v>
      </c>
      <c r="C23" s="23">
        <f>C25+C27+C29+C31</f>
        <v>126956</v>
      </c>
    </row>
    <row r="24" spans="1:12">
      <c r="A24" s="75"/>
      <c r="B24" s="50" t="s">
        <v>2</v>
      </c>
      <c r="C24" s="23">
        <f>C26+C28+C30+C32</f>
        <v>126956</v>
      </c>
    </row>
    <row r="25" spans="1:12">
      <c r="A25" s="25" t="s">
        <v>27</v>
      </c>
      <c r="B25" s="12" t="s">
        <v>1</v>
      </c>
      <c r="C25" s="76">
        <f>C73+C280</f>
        <v>112970</v>
      </c>
    </row>
    <row r="26" spans="1:12">
      <c r="A26" s="26"/>
      <c r="B26" s="9" t="s">
        <v>2</v>
      </c>
      <c r="C26" s="76">
        <f>C74+C281</f>
        <v>112970</v>
      </c>
    </row>
    <row r="27" spans="1:12">
      <c r="A27" s="27" t="s">
        <v>16</v>
      </c>
      <c r="B27" s="12" t="s">
        <v>1</v>
      </c>
      <c r="C27" s="76">
        <f t="shared" ref="C27:C34" si="0">C404</f>
        <v>2363</v>
      </c>
    </row>
    <row r="28" spans="1:12">
      <c r="A28" s="27"/>
      <c r="B28" s="9" t="s">
        <v>2</v>
      </c>
      <c r="C28" s="76">
        <f t="shared" si="0"/>
        <v>2363</v>
      </c>
    </row>
    <row r="29" spans="1:12">
      <c r="A29" s="37" t="s">
        <v>61</v>
      </c>
      <c r="B29" s="12" t="s">
        <v>1</v>
      </c>
      <c r="C29" s="76">
        <f t="shared" si="0"/>
        <v>1233</v>
      </c>
      <c r="L29" s="48"/>
    </row>
    <row r="30" spans="1:12">
      <c r="A30" s="14"/>
      <c r="B30" s="11" t="s">
        <v>2</v>
      </c>
      <c r="C30" s="76">
        <f t="shared" si="0"/>
        <v>1233</v>
      </c>
      <c r="L30" s="48"/>
    </row>
    <row r="31" spans="1:12">
      <c r="A31" s="27" t="s">
        <v>24</v>
      </c>
      <c r="B31" s="9" t="s">
        <v>1</v>
      </c>
      <c r="C31" s="23">
        <f t="shared" si="0"/>
        <v>10390</v>
      </c>
      <c r="L31" s="48"/>
    </row>
    <row r="32" spans="1:12">
      <c r="A32" s="10"/>
      <c r="B32" s="11" t="s">
        <v>2</v>
      </c>
      <c r="C32" s="23">
        <f t="shared" si="0"/>
        <v>10390</v>
      </c>
      <c r="L32" s="48"/>
    </row>
    <row r="33" spans="1:16">
      <c r="A33" s="27" t="s">
        <v>31</v>
      </c>
      <c r="B33" s="9" t="s">
        <v>1</v>
      </c>
      <c r="C33" s="23">
        <f t="shared" si="0"/>
        <v>80587</v>
      </c>
      <c r="L33" s="48"/>
    </row>
    <row r="34" spans="1:16">
      <c r="A34" s="10"/>
      <c r="B34" s="11" t="s">
        <v>2</v>
      </c>
      <c r="C34" s="23">
        <f t="shared" si="0"/>
        <v>80587</v>
      </c>
      <c r="P34" s="179"/>
    </row>
    <row r="35" spans="1:16" s="71" customFormat="1" ht="14.25" customHeight="1">
      <c r="A35" s="465" t="s">
        <v>77</v>
      </c>
      <c r="B35" s="78" t="s">
        <v>1</v>
      </c>
      <c r="C35" s="57">
        <f>C37</f>
        <v>34497</v>
      </c>
    </row>
    <row r="36" spans="1:16" s="71" customFormat="1" ht="14.25" customHeight="1">
      <c r="A36" s="466"/>
      <c r="B36" s="50" t="s">
        <v>2</v>
      </c>
      <c r="C36" s="57">
        <f>C38</f>
        <v>34497</v>
      </c>
    </row>
    <row r="37" spans="1:16" ht="14.25">
      <c r="A37" s="451" t="s">
        <v>27</v>
      </c>
      <c r="B37" s="441" t="s">
        <v>1</v>
      </c>
      <c r="C37" s="444">
        <f>C77</f>
        <v>34497</v>
      </c>
    </row>
    <row r="38" spans="1:16" ht="14.25">
      <c r="A38" s="459"/>
      <c r="B38" s="449" t="s">
        <v>2</v>
      </c>
      <c r="C38" s="444">
        <f>C78</f>
        <v>34497</v>
      </c>
    </row>
    <row r="39" spans="1:16">
      <c r="A39" s="47" t="s">
        <v>17</v>
      </c>
      <c r="B39" s="12" t="s">
        <v>1</v>
      </c>
      <c r="C39" s="32">
        <f>C42+C44+C58</f>
        <v>83640</v>
      </c>
    </row>
    <row r="40" spans="1:16">
      <c r="A40" s="46" t="s">
        <v>9</v>
      </c>
      <c r="B40" s="11" t="s">
        <v>2</v>
      </c>
      <c r="C40" s="32">
        <f>C43+C45+C59</f>
        <v>83640</v>
      </c>
    </row>
    <row r="41" spans="1:16" hidden="1">
      <c r="A41" s="10"/>
      <c r="B41" s="11" t="s">
        <v>2</v>
      </c>
      <c r="C41" s="23"/>
      <c r="D41"/>
    </row>
    <row r="42" spans="1:16">
      <c r="A42" s="82" t="s">
        <v>41</v>
      </c>
      <c r="B42" s="79" t="s">
        <v>1</v>
      </c>
      <c r="C42" s="23">
        <f>C81+C416</f>
        <v>42</v>
      </c>
    </row>
    <row r="43" spans="1:16">
      <c r="A43" s="15"/>
      <c r="B43" s="50" t="s">
        <v>2</v>
      </c>
      <c r="C43" s="23">
        <f>C82+C417</f>
        <v>42</v>
      </c>
    </row>
    <row r="44" spans="1:16">
      <c r="A44" s="16" t="s">
        <v>10</v>
      </c>
      <c r="B44" s="9" t="s">
        <v>1</v>
      </c>
      <c r="C44" s="23">
        <f>C46+C56</f>
        <v>80365</v>
      </c>
    </row>
    <row r="45" spans="1:16">
      <c r="A45" s="15"/>
      <c r="B45" s="11" t="s">
        <v>2</v>
      </c>
      <c r="C45" s="23">
        <f>C47+C57</f>
        <v>80365</v>
      </c>
    </row>
    <row r="46" spans="1:16">
      <c r="A46" s="16" t="s">
        <v>13</v>
      </c>
      <c r="B46" s="12" t="s">
        <v>1</v>
      </c>
      <c r="C46" s="23">
        <f>C48+C50+C52+C54</f>
        <v>72507</v>
      </c>
    </row>
    <row r="47" spans="1:16">
      <c r="A47" s="10"/>
      <c r="B47" s="11" t="s">
        <v>2</v>
      </c>
      <c r="C47" s="23">
        <f>C49+C51+C53+C55</f>
        <v>72507</v>
      </c>
    </row>
    <row r="48" spans="1:16">
      <c r="A48" s="25" t="s">
        <v>27</v>
      </c>
      <c r="B48" s="12" t="s">
        <v>1</v>
      </c>
      <c r="C48" s="23">
        <f>C87+C288</f>
        <v>53380</v>
      </c>
    </row>
    <row r="49" spans="1:53">
      <c r="A49" s="26"/>
      <c r="B49" s="9" t="s">
        <v>2</v>
      </c>
      <c r="C49" s="23">
        <f>C88+C289</f>
        <v>53380</v>
      </c>
    </row>
    <row r="50" spans="1:53">
      <c r="A50" s="31" t="s">
        <v>16</v>
      </c>
      <c r="B50" s="12" t="s">
        <v>1</v>
      </c>
      <c r="C50" s="23">
        <f t="shared" ref="C50:C57" si="1">C422</f>
        <v>14869</v>
      </c>
    </row>
    <row r="51" spans="1:53">
      <c r="A51" s="10"/>
      <c r="B51" s="11" t="s">
        <v>2</v>
      </c>
      <c r="C51" s="23">
        <f t="shared" si="1"/>
        <v>14869</v>
      </c>
    </row>
    <row r="52" spans="1:53">
      <c r="A52" s="37" t="s">
        <v>61</v>
      </c>
      <c r="B52" s="12" t="s">
        <v>1</v>
      </c>
      <c r="C52" s="76">
        <f t="shared" si="1"/>
        <v>12</v>
      </c>
    </row>
    <row r="53" spans="1:53">
      <c r="A53" s="14"/>
      <c r="B53" s="11" t="s">
        <v>2</v>
      </c>
      <c r="C53" s="76">
        <f t="shared" si="1"/>
        <v>12</v>
      </c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</row>
    <row r="54" spans="1:53">
      <c r="A54" s="27" t="s">
        <v>24</v>
      </c>
      <c r="B54" s="9" t="s">
        <v>1</v>
      </c>
      <c r="C54" s="23">
        <f t="shared" si="1"/>
        <v>4246</v>
      </c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</row>
    <row r="55" spans="1:53" ht="14.25" customHeight="1">
      <c r="A55" s="10"/>
      <c r="B55" s="11" t="s">
        <v>2</v>
      </c>
      <c r="C55" s="23">
        <f t="shared" si="1"/>
        <v>4246</v>
      </c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</row>
    <row r="56" spans="1:53">
      <c r="A56" s="27" t="s">
        <v>31</v>
      </c>
      <c r="B56" s="9" t="s">
        <v>1</v>
      </c>
      <c r="C56" s="23">
        <f t="shared" si="1"/>
        <v>7858</v>
      </c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</row>
    <row r="57" spans="1:53">
      <c r="A57" s="10"/>
      <c r="B57" s="11" t="s">
        <v>2</v>
      </c>
      <c r="C57" s="23">
        <f t="shared" si="1"/>
        <v>7858</v>
      </c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</row>
    <row r="58" spans="1:53" s="71" customFormat="1" ht="14.25" customHeight="1">
      <c r="A58" s="275" t="s">
        <v>77</v>
      </c>
      <c r="B58" s="17" t="s">
        <v>1</v>
      </c>
      <c r="C58" s="51">
        <f>C89</f>
        <v>3233</v>
      </c>
    </row>
    <row r="59" spans="1:53" s="71" customFormat="1" ht="14.25" customHeight="1">
      <c r="A59" s="44"/>
      <c r="B59" s="18" t="s">
        <v>2</v>
      </c>
      <c r="C59" s="51">
        <f>C90</f>
        <v>3233</v>
      </c>
    </row>
    <row r="60" spans="1:53" s="66" customFormat="1">
      <c r="A60" s="69" t="s">
        <v>25</v>
      </c>
      <c r="B60" s="69"/>
      <c r="C60" s="69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</row>
    <row r="61" spans="1:53" s="48" customFormat="1" ht="15">
      <c r="A61" s="70" t="s">
        <v>32</v>
      </c>
      <c r="B61" s="78" t="s">
        <v>1</v>
      </c>
      <c r="C61" s="23">
        <f>C63+C79</f>
        <v>157313</v>
      </c>
    </row>
    <row r="62" spans="1:53" s="48" customFormat="1">
      <c r="A62" s="49"/>
      <c r="B62" s="50" t="s">
        <v>2</v>
      </c>
      <c r="C62" s="23">
        <f>C64+C80</f>
        <v>157313</v>
      </c>
    </row>
    <row r="63" spans="1:53" s="48" customFormat="1">
      <c r="A63" s="42" t="s">
        <v>19</v>
      </c>
      <c r="B63" s="28" t="s">
        <v>1</v>
      </c>
      <c r="C63" s="271">
        <f>C65+C67+C69+C75</f>
        <v>146056</v>
      </c>
    </row>
    <row r="64" spans="1:53" s="48" customFormat="1">
      <c r="A64" s="26" t="s">
        <v>9</v>
      </c>
      <c r="B64" s="18" t="s">
        <v>2</v>
      </c>
      <c r="C64" s="271">
        <f>C66+C68+C70+C76</f>
        <v>146056</v>
      </c>
    </row>
    <row r="65" spans="1:16" s="48" customFormat="1">
      <c r="A65" s="82" t="s">
        <v>41</v>
      </c>
      <c r="B65" s="78" t="s">
        <v>1</v>
      </c>
      <c r="C65" s="77">
        <f>C98+C164+C194</f>
        <v>19263</v>
      </c>
    </row>
    <row r="66" spans="1:16" s="48" customFormat="1">
      <c r="A66" s="49"/>
      <c r="B66" s="50" t="s">
        <v>2</v>
      </c>
      <c r="C66" s="77">
        <f>C99+C165+C195</f>
        <v>19263</v>
      </c>
    </row>
    <row r="67" spans="1:16" s="73" customFormat="1" ht="25.5">
      <c r="A67" s="269" t="s">
        <v>125</v>
      </c>
      <c r="B67" s="78" t="s">
        <v>1</v>
      </c>
      <c r="C67" s="57">
        <f>C118</f>
        <v>1572</v>
      </c>
      <c r="D67" s="183"/>
      <c r="E67" s="183"/>
      <c r="F67" s="183"/>
      <c r="G67" s="183"/>
      <c r="H67" s="183"/>
      <c r="I67" s="183"/>
    </row>
    <row r="68" spans="1:16" s="73" customFormat="1">
      <c r="A68" s="15"/>
      <c r="B68" s="50" t="s">
        <v>2</v>
      </c>
      <c r="C68" s="57">
        <f>C119</f>
        <v>1572</v>
      </c>
      <c r="D68" s="183"/>
      <c r="E68" s="183"/>
      <c r="F68" s="183"/>
      <c r="G68" s="183"/>
      <c r="H68" s="183"/>
      <c r="I68" s="183"/>
    </row>
    <row r="69" spans="1:16" s="48" customFormat="1">
      <c r="A69" s="16" t="s">
        <v>10</v>
      </c>
      <c r="B69" s="9" t="s">
        <v>1</v>
      </c>
      <c r="C69" s="43">
        <f>C71</f>
        <v>90724</v>
      </c>
    </row>
    <row r="70" spans="1:16" s="48" customFormat="1">
      <c r="A70" s="15"/>
      <c r="B70" s="11" t="s">
        <v>2</v>
      </c>
      <c r="C70" s="43">
        <f>C72</f>
        <v>90724</v>
      </c>
    </row>
    <row r="71" spans="1:16" s="48" customFormat="1">
      <c r="A71" s="24" t="s">
        <v>26</v>
      </c>
      <c r="B71" s="28" t="s">
        <v>1</v>
      </c>
      <c r="C71" s="43">
        <f>C73</f>
        <v>90724</v>
      </c>
    </row>
    <row r="72" spans="1:16" s="48" customFormat="1">
      <c r="A72" s="24"/>
      <c r="B72" s="28" t="s">
        <v>2</v>
      </c>
      <c r="C72" s="43">
        <f>C74</f>
        <v>90724</v>
      </c>
    </row>
    <row r="73" spans="1:16" s="48" customFormat="1">
      <c r="A73" s="25" t="s">
        <v>27</v>
      </c>
      <c r="B73" s="17" t="s">
        <v>1</v>
      </c>
      <c r="C73" s="51">
        <f>C126+C185+C202</f>
        <v>90724</v>
      </c>
    </row>
    <row r="74" spans="1:16" s="48" customFormat="1">
      <c r="A74" s="26"/>
      <c r="B74" s="18" t="s">
        <v>2</v>
      </c>
      <c r="C74" s="51">
        <f>C127+C186+C203</f>
        <v>90724</v>
      </c>
      <c r="D74" s="54"/>
      <c r="E74" s="54"/>
      <c r="F74" s="54"/>
      <c r="G74" s="54"/>
      <c r="H74" s="54"/>
      <c r="I74" s="54"/>
    </row>
    <row r="75" spans="1:16" s="71" customFormat="1" ht="14.25" customHeight="1">
      <c r="A75" s="465" t="s">
        <v>77</v>
      </c>
      <c r="B75" s="78" t="s">
        <v>1</v>
      </c>
      <c r="C75" s="32">
        <f>C254</f>
        <v>34497</v>
      </c>
    </row>
    <row r="76" spans="1:16" s="71" customFormat="1" ht="14.25" customHeight="1">
      <c r="A76" s="466" t="s">
        <v>15</v>
      </c>
      <c r="B76" s="50" t="s">
        <v>2</v>
      </c>
      <c r="C76" s="32">
        <f>C255</f>
        <v>34497</v>
      </c>
    </row>
    <row r="77" spans="1:16" s="48" customFormat="1" ht="14.25">
      <c r="A77" s="451" t="s">
        <v>27</v>
      </c>
      <c r="B77" s="441" t="s">
        <v>1</v>
      </c>
      <c r="C77" s="444">
        <f>C256</f>
        <v>34497</v>
      </c>
    </row>
    <row r="78" spans="1:16" s="48" customFormat="1" ht="14.25">
      <c r="A78" s="459"/>
      <c r="B78" s="443" t="s">
        <v>2</v>
      </c>
      <c r="C78" s="444">
        <f>C257</f>
        <v>34497</v>
      </c>
      <c r="D78" s="54"/>
      <c r="E78" s="54"/>
      <c r="F78" s="54"/>
      <c r="G78" s="54"/>
      <c r="H78" s="54"/>
      <c r="I78" s="54"/>
    </row>
    <row r="79" spans="1:16" s="48" customFormat="1">
      <c r="A79" s="39" t="s">
        <v>17</v>
      </c>
      <c r="B79" s="12" t="s">
        <v>1</v>
      </c>
      <c r="C79" s="32">
        <f>C81+C83+C89</f>
        <v>11257</v>
      </c>
      <c r="D79" s="52"/>
      <c r="E79" s="52"/>
      <c r="F79" s="52"/>
      <c r="G79" s="52"/>
      <c r="H79" s="52"/>
      <c r="I79" s="52"/>
      <c r="K79" s="54"/>
      <c r="L79" s="54"/>
      <c r="M79" s="54"/>
      <c r="N79" s="54"/>
      <c r="O79" s="54"/>
      <c r="P79" s="54"/>
    </row>
    <row r="80" spans="1:16" s="48" customFormat="1">
      <c r="A80" s="14" t="s">
        <v>9</v>
      </c>
      <c r="B80" s="11" t="s">
        <v>2</v>
      </c>
      <c r="C80" s="32">
        <f>C82+C84+C90</f>
        <v>11257</v>
      </c>
      <c r="D80" s="52"/>
      <c r="E80" s="52"/>
      <c r="F80" s="52"/>
      <c r="G80" s="52"/>
      <c r="H80" s="52"/>
      <c r="I80" s="52"/>
      <c r="K80" s="54"/>
      <c r="L80" s="54"/>
      <c r="M80" s="54"/>
      <c r="N80" s="54"/>
      <c r="O80" s="54"/>
      <c r="P80" s="54"/>
    </row>
    <row r="81" spans="1:16" s="87" customFormat="1">
      <c r="A81" s="225" t="s">
        <v>41</v>
      </c>
      <c r="B81" s="127" t="s">
        <v>1</v>
      </c>
      <c r="C81" s="86">
        <f>C143</f>
        <v>24</v>
      </c>
    </row>
    <row r="82" spans="1:16" s="87" customFormat="1">
      <c r="A82" s="107"/>
      <c r="B82" s="112" t="s">
        <v>2</v>
      </c>
      <c r="C82" s="86">
        <f>C144</f>
        <v>24</v>
      </c>
    </row>
    <row r="83" spans="1:16" s="48" customFormat="1">
      <c r="A83" s="16" t="s">
        <v>10</v>
      </c>
      <c r="B83" s="9" t="s">
        <v>1</v>
      </c>
      <c r="C83" s="23">
        <f>C85</f>
        <v>8000</v>
      </c>
      <c r="D83" s="52"/>
      <c r="E83" s="52"/>
      <c r="F83" s="52"/>
      <c r="G83" s="52"/>
      <c r="H83" s="52"/>
      <c r="I83" s="52"/>
      <c r="K83" s="54"/>
      <c r="L83" s="54"/>
      <c r="M83" s="54"/>
      <c r="N83" s="54"/>
      <c r="O83" s="54"/>
      <c r="P83" s="54"/>
    </row>
    <row r="84" spans="1:16" s="48" customFormat="1">
      <c r="A84" s="15"/>
      <c r="B84" s="11" t="s">
        <v>2</v>
      </c>
      <c r="C84" s="23">
        <f>C86</f>
        <v>8000</v>
      </c>
      <c r="D84" s="52"/>
      <c r="E84" s="52"/>
      <c r="F84" s="52"/>
      <c r="G84" s="52"/>
      <c r="H84" s="52"/>
      <c r="I84" s="52"/>
      <c r="K84" s="54"/>
      <c r="L84" s="54"/>
      <c r="M84" s="54"/>
      <c r="N84" s="54"/>
      <c r="O84" s="54"/>
      <c r="P84" s="54"/>
    </row>
    <row r="85" spans="1:16" s="48" customFormat="1">
      <c r="A85" s="16" t="s">
        <v>13</v>
      </c>
      <c r="B85" s="12" t="s">
        <v>1</v>
      </c>
      <c r="C85" s="23">
        <f>C87</f>
        <v>8000</v>
      </c>
      <c r="D85" s="52"/>
      <c r="E85" s="52"/>
      <c r="F85" s="52"/>
      <c r="G85" s="52"/>
      <c r="H85" s="52"/>
      <c r="I85" s="52"/>
      <c r="K85" s="54"/>
      <c r="L85" s="54"/>
      <c r="M85" s="54"/>
      <c r="N85" s="54"/>
      <c r="O85" s="54"/>
      <c r="P85" s="54"/>
    </row>
    <row r="86" spans="1:16" s="48" customFormat="1">
      <c r="A86" s="10"/>
      <c r="B86" s="11" t="s">
        <v>2</v>
      </c>
      <c r="C86" s="23">
        <f>C88</f>
        <v>8000</v>
      </c>
      <c r="D86" s="52"/>
      <c r="E86" s="52"/>
      <c r="F86" s="52"/>
      <c r="G86" s="52"/>
      <c r="H86" s="52"/>
      <c r="I86" s="52"/>
      <c r="K86" s="54"/>
      <c r="L86" s="54"/>
      <c r="M86" s="54"/>
      <c r="N86" s="54"/>
      <c r="O86" s="54"/>
      <c r="P86" s="54"/>
    </row>
    <row r="87" spans="1:16" s="48" customFormat="1">
      <c r="A87" s="25" t="s">
        <v>27</v>
      </c>
      <c r="B87" s="17" t="s">
        <v>1</v>
      </c>
      <c r="C87" s="51">
        <f>C153</f>
        <v>8000</v>
      </c>
    </row>
    <row r="88" spans="1:16" s="48" customFormat="1">
      <c r="A88" s="26"/>
      <c r="B88" s="18" t="s">
        <v>2</v>
      </c>
      <c r="C88" s="51">
        <f>C154</f>
        <v>8000</v>
      </c>
      <c r="D88" s="54"/>
      <c r="E88" s="54"/>
      <c r="F88" s="54"/>
      <c r="G88" s="54"/>
      <c r="H88" s="54"/>
      <c r="I88" s="54"/>
    </row>
    <row r="89" spans="1:16" s="71" customFormat="1" ht="14.25" customHeight="1">
      <c r="A89" s="275" t="s">
        <v>77</v>
      </c>
      <c r="B89" s="17" t="s">
        <v>1</v>
      </c>
      <c r="C89" s="51">
        <f>C91</f>
        <v>3233</v>
      </c>
    </row>
    <row r="90" spans="1:16" s="71" customFormat="1" ht="14.25" customHeight="1">
      <c r="A90" s="44" t="s">
        <v>15</v>
      </c>
      <c r="B90" s="18" t="s">
        <v>2</v>
      </c>
      <c r="C90" s="51">
        <f>C92</f>
        <v>3233</v>
      </c>
    </row>
    <row r="91" spans="1:16" s="73" customFormat="1">
      <c r="A91" s="168" t="s">
        <v>27</v>
      </c>
      <c r="B91" s="78" t="s">
        <v>1</v>
      </c>
      <c r="C91" s="57">
        <f>C137</f>
        <v>3233</v>
      </c>
    </row>
    <row r="92" spans="1:16" s="73" customFormat="1">
      <c r="A92" s="58"/>
      <c r="B92" s="50" t="s">
        <v>2</v>
      </c>
      <c r="C92" s="57">
        <f>C138</f>
        <v>3233</v>
      </c>
      <c r="D92" s="183"/>
      <c r="E92" s="183"/>
      <c r="F92" s="183"/>
      <c r="G92" s="183"/>
      <c r="H92" s="183"/>
      <c r="I92" s="183"/>
    </row>
    <row r="93" spans="1:16" s="48" customFormat="1">
      <c r="A93" s="229" t="s">
        <v>18</v>
      </c>
      <c r="B93" s="230"/>
      <c r="C93" s="231"/>
      <c r="D93" s="152"/>
      <c r="E93" s="153"/>
      <c r="F93" s="152"/>
      <c r="G93" s="152"/>
      <c r="H93" s="152"/>
      <c r="I93" s="152"/>
    </row>
    <row r="94" spans="1:16" s="48" customFormat="1">
      <c r="A94" s="173" t="s">
        <v>14</v>
      </c>
      <c r="B94" s="78" t="s">
        <v>1</v>
      </c>
      <c r="C94" s="57">
        <f>C96</f>
        <v>19969</v>
      </c>
      <c r="D94" s="154"/>
      <c r="E94" s="154"/>
      <c r="F94" s="154"/>
      <c r="G94" s="154"/>
      <c r="H94" s="154"/>
      <c r="I94" s="154"/>
    </row>
    <row r="95" spans="1:16" s="48" customFormat="1">
      <c r="A95" s="26" t="s">
        <v>48</v>
      </c>
      <c r="B95" s="18" t="s">
        <v>2</v>
      </c>
      <c r="C95" s="57">
        <f>C97</f>
        <v>19969</v>
      </c>
      <c r="D95" s="54"/>
      <c r="E95" s="54"/>
      <c r="F95" s="54"/>
      <c r="G95" s="54"/>
      <c r="H95" s="54"/>
      <c r="I95" s="54"/>
    </row>
    <row r="96" spans="1:16" s="48" customFormat="1">
      <c r="A96" s="174" t="s">
        <v>28</v>
      </c>
      <c r="B96" s="17" t="s">
        <v>1</v>
      </c>
      <c r="C96" s="51">
        <f>C98+C118+C122</f>
        <v>19969</v>
      </c>
      <c r="D96" s="54"/>
      <c r="E96" s="54"/>
      <c r="F96" s="54"/>
      <c r="G96" s="54"/>
      <c r="H96" s="54"/>
      <c r="I96" s="54"/>
    </row>
    <row r="97" spans="1:9" s="48" customFormat="1">
      <c r="A97" s="26" t="s">
        <v>49</v>
      </c>
      <c r="B97" s="18" t="s">
        <v>2</v>
      </c>
      <c r="C97" s="51">
        <f>C99+C119+C123</f>
        <v>19969</v>
      </c>
      <c r="D97" s="54"/>
      <c r="E97" s="54"/>
      <c r="F97" s="54"/>
      <c r="G97" s="54"/>
      <c r="H97" s="54"/>
      <c r="I97" s="54"/>
    </row>
    <row r="98" spans="1:9" s="87" customFormat="1" ht="25.5">
      <c r="A98" s="232" t="s">
        <v>50</v>
      </c>
      <c r="B98" s="182" t="s">
        <v>1</v>
      </c>
      <c r="C98" s="120">
        <f>C100+C102+C104+C106+C108+C110+C112+C114+C116</f>
        <v>14571</v>
      </c>
      <c r="D98" s="233"/>
      <c r="E98" s="233"/>
      <c r="F98" s="233"/>
      <c r="G98" s="233"/>
      <c r="H98" s="233"/>
      <c r="I98" s="233"/>
    </row>
    <row r="99" spans="1:9" s="87" customFormat="1">
      <c r="A99" s="234"/>
      <c r="B99" s="89" t="s">
        <v>2</v>
      </c>
      <c r="C99" s="120">
        <f>C101+C103+C105+C107+C109+C111+C113+C115+C117</f>
        <v>14571</v>
      </c>
      <c r="D99" s="233"/>
      <c r="E99" s="233"/>
      <c r="F99" s="233"/>
      <c r="G99" s="233"/>
      <c r="H99" s="233"/>
      <c r="I99" s="233"/>
    </row>
    <row r="100" spans="1:9" s="249" customFormat="1" ht="25.5">
      <c r="A100" s="280" t="s">
        <v>57</v>
      </c>
      <c r="B100" s="279" t="s">
        <v>1</v>
      </c>
      <c r="C100" s="250">
        <v>7216</v>
      </c>
      <c r="D100" s="252"/>
      <c r="E100" s="252"/>
      <c r="F100" s="252"/>
      <c r="G100" s="252"/>
      <c r="H100" s="252"/>
      <c r="I100" s="252"/>
    </row>
    <row r="101" spans="1:9" s="122" customFormat="1">
      <c r="A101" s="104"/>
      <c r="B101" s="89" t="s">
        <v>2</v>
      </c>
      <c r="C101" s="120">
        <v>7216</v>
      </c>
      <c r="D101" s="202"/>
      <c r="E101" s="240"/>
      <c r="F101" s="202"/>
      <c r="G101" s="202"/>
      <c r="H101" s="202"/>
      <c r="I101" s="202"/>
    </row>
    <row r="102" spans="1:9" s="249" customFormat="1" ht="25.5">
      <c r="A102" s="280" t="s">
        <v>58</v>
      </c>
      <c r="B102" s="279" t="s">
        <v>1</v>
      </c>
      <c r="C102" s="250">
        <v>2531</v>
      </c>
      <c r="D102" s="252"/>
      <c r="E102" s="253"/>
      <c r="F102" s="252"/>
      <c r="G102" s="252"/>
      <c r="H102" s="252"/>
      <c r="I102" s="252"/>
    </row>
    <row r="103" spans="1:9" s="122" customFormat="1">
      <c r="A103" s="104"/>
      <c r="B103" s="89" t="s">
        <v>2</v>
      </c>
      <c r="C103" s="120">
        <v>2531</v>
      </c>
      <c r="D103" s="202"/>
      <c r="E103" s="202"/>
      <c r="F103" s="202"/>
      <c r="G103" s="202"/>
      <c r="H103" s="202"/>
      <c r="I103" s="202"/>
    </row>
    <row r="104" spans="1:9" s="249" customFormat="1" ht="15" customHeight="1">
      <c r="A104" s="280" t="s">
        <v>59</v>
      </c>
      <c r="B104" s="279" t="s">
        <v>1</v>
      </c>
      <c r="C104" s="250">
        <v>1000</v>
      </c>
      <c r="D104" s="252"/>
      <c r="E104" s="253"/>
      <c r="F104" s="252"/>
      <c r="G104" s="252"/>
      <c r="H104" s="252"/>
      <c r="I104" s="252"/>
    </row>
    <row r="105" spans="1:9" s="122" customFormat="1">
      <c r="A105" s="104"/>
      <c r="B105" s="89" t="s">
        <v>2</v>
      </c>
      <c r="C105" s="120">
        <v>1000</v>
      </c>
      <c r="D105" s="202"/>
      <c r="E105" s="202"/>
      <c r="F105" s="202"/>
      <c r="G105" s="202"/>
      <c r="H105" s="202"/>
      <c r="I105" s="202"/>
    </row>
    <row r="106" spans="1:9" s="249" customFormat="1" ht="25.5">
      <c r="A106" s="280" t="s">
        <v>80</v>
      </c>
      <c r="B106" s="279" t="s">
        <v>1</v>
      </c>
      <c r="C106" s="250">
        <v>123</v>
      </c>
      <c r="D106" s="252"/>
      <c r="E106" s="253"/>
      <c r="F106" s="252"/>
      <c r="G106" s="252"/>
      <c r="H106" s="252"/>
      <c r="I106" s="252"/>
    </row>
    <row r="107" spans="1:9" s="122" customFormat="1">
      <c r="A107" s="104"/>
      <c r="B107" s="89" t="s">
        <v>2</v>
      </c>
      <c r="C107" s="120">
        <v>123</v>
      </c>
      <c r="D107" s="202"/>
      <c r="E107" s="202"/>
      <c r="F107" s="202"/>
      <c r="G107" s="202"/>
      <c r="H107" s="202"/>
      <c r="I107" s="202"/>
    </row>
    <row r="108" spans="1:9" s="249" customFormat="1" ht="25.5">
      <c r="A108" s="280" t="s">
        <v>81</v>
      </c>
      <c r="B108" s="279" t="s">
        <v>1</v>
      </c>
      <c r="C108" s="250">
        <v>23</v>
      </c>
      <c r="D108" s="252"/>
      <c r="E108" s="253"/>
      <c r="F108" s="252"/>
      <c r="G108" s="252"/>
      <c r="H108" s="252"/>
      <c r="I108" s="252"/>
    </row>
    <row r="109" spans="1:9" s="122" customFormat="1">
      <c r="A109" s="104"/>
      <c r="B109" s="89" t="s">
        <v>2</v>
      </c>
      <c r="C109" s="120">
        <v>23</v>
      </c>
      <c r="D109" s="202"/>
      <c r="E109" s="202"/>
      <c r="F109" s="202"/>
      <c r="G109" s="202"/>
      <c r="H109" s="202"/>
      <c r="I109" s="202"/>
    </row>
    <row r="110" spans="1:9" s="249" customFormat="1" ht="25.5">
      <c r="A110" s="280" t="s">
        <v>82</v>
      </c>
      <c r="B110" s="279" t="s">
        <v>1</v>
      </c>
      <c r="C110" s="250">
        <v>662</v>
      </c>
      <c r="D110" s="252"/>
      <c r="E110" s="253"/>
      <c r="F110" s="252"/>
      <c r="G110" s="252"/>
      <c r="H110" s="252"/>
      <c r="I110" s="252"/>
    </row>
    <row r="111" spans="1:9" s="122" customFormat="1">
      <c r="A111" s="104"/>
      <c r="B111" s="89" t="s">
        <v>2</v>
      </c>
      <c r="C111" s="120">
        <v>662</v>
      </c>
      <c r="D111" s="202"/>
      <c r="E111" s="202"/>
      <c r="F111" s="202"/>
      <c r="G111" s="202"/>
      <c r="H111" s="202"/>
      <c r="I111" s="202"/>
    </row>
    <row r="112" spans="1:9" s="249" customFormat="1" ht="25.5">
      <c r="A112" s="280" t="s">
        <v>83</v>
      </c>
      <c r="B112" s="279" t="s">
        <v>1</v>
      </c>
      <c r="C112" s="250">
        <v>200</v>
      </c>
      <c r="D112" s="252"/>
      <c r="E112" s="253"/>
      <c r="F112" s="252"/>
      <c r="G112" s="252"/>
      <c r="H112" s="252"/>
      <c r="I112" s="252"/>
    </row>
    <row r="113" spans="1:9" s="122" customFormat="1">
      <c r="A113" s="234"/>
      <c r="B113" s="89" t="s">
        <v>2</v>
      </c>
      <c r="C113" s="120">
        <v>200</v>
      </c>
      <c r="D113" s="202"/>
      <c r="E113" s="202"/>
      <c r="F113" s="202"/>
      <c r="G113" s="202"/>
      <c r="H113" s="202"/>
      <c r="I113" s="202"/>
    </row>
    <row r="114" spans="1:9" s="249" customFormat="1" ht="25.5">
      <c r="A114" s="280" t="s">
        <v>84</v>
      </c>
      <c r="B114" s="279" t="s">
        <v>1</v>
      </c>
      <c r="C114" s="250">
        <v>529</v>
      </c>
      <c r="D114" s="252"/>
      <c r="E114" s="253"/>
      <c r="F114" s="252"/>
      <c r="G114" s="252"/>
      <c r="H114" s="252"/>
      <c r="I114" s="252"/>
    </row>
    <row r="115" spans="1:9" s="122" customFormat="1">
      <c r="A115" s="234"/>
      <c r="B115" s="89" t="s">
        <v>2</v>
      </c>
      <c r="C115" s="120">
        <v>529</v>
      </c>
      <c r="D115" s="202"/>
      <c r="E115" s="202"/>
      <c r="F115" s="202"/>
      <c r="G115" s="202"/>
      <c r="H115" s="202"/>
      <c r="I115" s="202"/>
    </row>
    <row r="116" spans="1:9" s="249" customFormat="1" ht="38.25">
      <c r="A116" s="297" t="s">
        <v>94</v>
      </c>
      <c r="B116" s="279" t="s">
        <v>1</v>
      </c>
      <c r="C116" s="250">
        <v>2287</v>
      </c>
      <c r="D116" s="252"/>
      <c r="E116" s="253"/>
      <c r="F116" s="252"/>
      <c r="G116" s="252"/>
      <c r="H116" s="252"/>
      <c r="I116" s="252"/>
    </row>
    <row r="117" spans="1:9" s="122" customFormat="1">
      <c r="A117" s="234"/>
      <c r="B117" s="89" t="s">
        <v>2</v>
      </c>
      <c r="C117" s="120">
        <v>2287</v>
      </c>
      <c r="D117" s="202"/>
      <c r="E117" s="202"/>
      <c r="F117" s="202"/>
      <c r="G117" s="202"/>
      <c r="H117" s="202"/>
      <c r="I117" s="202"/>
    </row>
    <row r="118" spans="1:9" s="73" customFormat="1" ht="25.5">
      <c r="A118" s="269" t="s">
        <v>125</v>
      </c>
      <c r="B118" s="78" t="s">
        <v>1</v>
      </c>
      <c r="C118" s="57">
        <f>C120</f>
        <v>1572</v>
      </c>
      <c r="D118" s="183"/>
      <c r="E118" s="183"/>
      <c r="F118" s="183"/>
      <c r="G118" s="183"/>
      <c r="H118" s="183"/>
      <c r="I118" s="183"/>
    </row>
    <row r="119" spans="1:9" s="73" customFormat="1">
      <c r="A119" s="15"/>
      <c r="B119" s="50" t="s">
        <v>2</v>
      </c>
      <c r="C119" s="57">
        <f>C121</f>
        <v>1572</v>
      </c>
      <c r="D119" s="183"/>
      <c r="E119" s="183"/>
      <c r="F119" s="183"/>
      <c r="G119" s="183"/>
      <c r="H119" s="183"/>
      <c r="I119" s="183"/>
    </row>
    <row r="120" spans="1:9" s="471" customFormat="1" ht="38.25">
      <c r="A120" s="483" t="s">
        <v>402</v>
      </c>
      <c r="B120" s="477" t="s">
        <v>1</v>
      </c>
      <c r="C120" s="470">
        <v>1572</v>
      </c>
      <c r="D120" s="485"/>
      <c r="E120" s="485"/>
      <c r="F120" s="485"/>
      <c r="G120" s="485"/>
      <c r="H120" s="485"/>
      <c r="I120" s="485"/>
    </row>
    <row r="121" spans="1:9" s="475" customFormat="1">
      <c r="A121" s="472"/>
      <c r="B121" s="473" t="s">
        <v>2</v>
      </c>
      <c r="C121" s="474">
        <v>1572</v>
      </c>
      <c r="D121" s="486"/>
      <c r="E121" s="486"/>
      <c r="F121" s="486"/>
      <c r="G121" s="486"/>
      <c r="H121" s="486"/>
      <c r="I121" s="486"/>
    </row>
    <row r="122" spans="1:9" s="73" customFormat="1">
      <c r="A122" s="16" t="s">
        <v>10</v>
      </c>
      <c r="B122" s="78" t="s">
        <v>1</v>
      </c>
      <c r="C122" s="32">
        <f t="shared" ref="C122:C125" si="2">C124</f>
        <v>3826</v>
      </c>
      <c r="D122" s="183"/>
      <c r="E122" s="183"/>
      <c r="F122" s="183"/>
      <c r="G122" s="183"/>
      <c r="H122" s="183"/>
      <c r="I122" s="183"/>
    </row>
    <row r="123" spans="1:9" s="73" customFormat="1">
      <c r="A123" s="15"/>
      <c r="B123" s="50" t="s">
        <v>2</v>
      </c>
      <c r="C123" s="32">
        <f t="shared" si="2"/>
        <v>3826</v>
      </c>
      <c r="D123" s="183"/>
      <c r="E123" s="183"/>
      <c r="F123" s="183"/>
      <c r="G123" s="183"/>
      <c r="H123" s="183"/>
      <c r="I123" s="183"/>
    </row>
    <row r="124" spans="1:9" s="73" customFormat="1">
      <c r="A124" s="16" t="s">
        <v>13</v>
      </c>
      <c r="B124" s="78" t="s">
        <v>1</v>
      </c>
      <c r="C124" s="57">
        <f t="shared" si="2"/>
        <v>3826</v>
      </c>
      <c r="D124" s="57">
        <f>D126</f>
        <v>0</v>
      </c>
      <c r="E124" s="183"/>
      <c r="F124" s="183"/>
      <c r="G124" s="183"/>
      <c r="H124" s="183"/>
      <c r="I124" s="183"/>
    </row>
    <row r="125" spans="1:9" s="73" customFormat="1">
      <c r="A125" s="58"/>
      <c r="B125" s="50" t="s">
        <v>2</v>
      </c>
      <c r="C125" s="57">
        <f t="shared" si="2"/>
        <v>3826</v>
      </c>
      <c r="D125" s="183"/>
      <c r="E125" s="183"/>
      <c r="F125" s="183"/>
      <c r="G125" s="183"/>
      <c r="H125" s="183"/>
      <c r="I125" s="183"/>
    </row>
    <row r="126" spans="1:9" s="73" customFormat="1">
      <c r="A126" s="194" t="s">
        <v>29</v>
      </c>
      <c r="B126" s="78" t="s">
        <v>1</v>
      </c>
      <c r="C126" s="57">
        <f>C128+C130</f>
        <v>3826</v>
      </c>
      <c r="D126" s="183"/>
      <c r="E126" s="183"/>
      <c r="F126" s="183"/>
      <c r="G126" s="183"/>
      <c r="H126" s="183"/>
      <c r="I126" s="183"/>
    </row>
    <row r="127" spans="1:9" s="73" customFormat="1">
      <c r="A127" s="58"/>
      <c r="B127" s="50" t="s">
        <v>2</v>
      </c>
      <c r="C127" s="57">
        <f>C129+C131</f>
        <v>3826</v>
      </c>
      <c r="D127" s="183"/>
      <c r="E127" s="183"/>
      <c r="F127" s="183"/>
      <c r="G127" s="183"/>
      <c r="H127" s="183"/>
      <c r="I127" s="183"/>
    </row>
    <row r="128" spans="1:9" s="249" customFormat="1" ht="63.75">
      <c r="A128" s="306" t="s">
        <v>151</v>
      </c>
      <c r="B128" s="279" t="s">
        <v>1</v>
      </c>
      <c r="C128" s="250">
        <v>2149</v>
      </c>
    </row>
    <row r="129" spans="1:10" s="122" customFormat="1">
      <c r="A129" s="104"/>
      <c r="B129" s="89" t="s">
        <v>2</v>
      </c>
      <c r="C129" s="120">
        <v>2149</v>
      </c>
    </row>
    <row r="130" spans="1:10" s="471" customFormat="1" ht="38.25">
      <c r="A130" s="483" t="s">
        <v>152</v>
      </c>
      <c r="B130" s="477" t="s">
        <v>1</v>
      </c>
      <c r="C130" s="470">
        <v>1677</v>
      </c>
    </row>
    <row r="131" spans="1:10" s="482" customFormat="1">
      <c r="A131" s="479"/>
      <c r="B131" s="480" t="s">
        <v>2</v>
      </c>
      <c r="C131" s="484">
        <v>1677</v>
      </c>
    </row>
    <row r="132" spans="1:10">
      <c r="A132" s="521" t="s">
        <v>40</v>
      </c>
      <c r="B132" s="522"/>
      <c r="C132" s="523"/>
      <c r="D132"/>
      <c r="E132" s="55"/>
      <c r="F132" s="13"/>
      <c r="G132" s="13"/>
      <c r="H132" s="13"/>
      <c r="I132" s="13"/>
      <c r="J132" s="13"/>
    </row>
    <row r="133" spans="1:10">
      <c r="A133" s="97" t="s">
        <v>14</v>
      </c>
      <c r="B133" s="17" t="s">
        <v>1</v>
      </c>
      <c r="C133" s="51">
        <f>C135+C141</f>
        <v>11257</v>
      </c>
      <c r="D133"/>
      <c r="E133" s="125"/>
      <c r="F133" s="13"/>
      <c r="G133" s="13"/>
      <c r="H133" s="13"/>
      <c r="I133" s="13"/>
      <c r="J133" s="13"/>
    </row>
    <row r="134" spans="1:10">
      <c r="A134" s="26" t="s">
        <v>15</v>
      </c>
      <c r="B134" s="18" t="s">
        <v>2</v>
      </c>
      <c r="C134" s="51">
        <f>C136+C142</f>
        <v>11257</v>
      </c>
      <c r="D134"/>
      <c r="E134" s="13"/>
      <c r="F134" s="13"/>
      <c r="G134" s="13"/>
      <c r="H134" s="13"/>
      <c r="I134" s="13"/>
      <c r="J134" s="13"/>
    </row>
    <row r="135" spans="1:10" s="71" customFormat="1" ht="14.25" customHeight="1">
      <c r="A135" s="275" t="s">
        <v>77</v>
      </c>
      <c r="B135" s="17" t="s">
        <v>1</v>
      </c>
      <c r="C135" s="51">
        <f>C137</f>
        <v>3233</v>
      </c>
    </row>
    <row r="136" spans="1:10" s="71" customFormat="1" ht="14.25" customHeight="1">
      <c r="A136" s="44" t="s">
        <v>15</v>
      </c>
      <c r="B136" s="18" t="s">
        <v>2</v>
      </c>
      <c r="C136" s="51">
        <f>C138</f>
        <v>3233</v>
      </c>
    </row>
    <row r="137" spans="1:10" s="85" customFormat="1">
      <c r="A137" s="115" t="s">
        <v>130</v>
      </c>
      <c r="B137" s="33" t="s">
        <v>1</v>
      </c>
      <c r="C137" s="32">
        <f>C139</f>
        <v>3233</v>
      </c>
    </row>
    <row r="138" spans="1:10" s="85" customFormat="1">
      <c r="A138" s="38"/>
      <c r="B138" s="35" t="s">
        <v>2</v>
      </c>
      <c r="C138" s="32">
        <f>C140</f>
        <v>3233</v>
      </c>
    </row>
    <row r="139" spans="1:10" s="118" customFormat="1" ht="15.75" customHeight="1">
      <c r="A139" s="335" t="s">
        <v>418</v>
      </c>
      <c r="B139" s="251" t="s">
        <v>1</v>
      </c>
      <c r="C139" s="281">
        <v>3233</v>
      </c>
    </row>
    <row r="140" spans="1:10" s="126" customFormat="1">
      <c r="A140" s="205"/>
      <c r="B140" s="112" t="s">
        <v>2</v>
      </c>
      <c r="C140" s="116">
        <v>3233</v>
      </c>
    </row>
    <row r="141" spans="1:10">
      <c r="A141" s="39" t="s">
        <v>43</v>
      </c>
      <c r="B141" s="12" t="s">
        <v>1</v>
      </c>
      <c r="C141" s="120">
        <f>C143+C149</f>
        <v>8024</v>
      </c>
      <c r="D141"/>
      <c r="E141" s="13"/>
      <c r="F141" s="13"/>
      <c r="G141" s="13"/>
      <c r="H141" s="13"/>
      <c r="I141" s="13"/>
      <c r="J141" s="13"/>
    </row>
    <row r="142" spans="1:10">
      <c r="A142" s="14" t="s">
        <v>9</v>
      </c>
      <c r="B142" s="11" t="s">
        <v>2</v>
      </c>
      <c r="C142" s="120">
        <f>C144+C150</f>
        <v>8024</v>
      </c>
      <c r="D142"/>
      <c r="E142" s="13"/>
      <c r="F142" s="13"/>
      <c r="G142" s="13"/>
      <c r="H142" s="13"/>
      <c r="I142" s="13"/>
      <c r="J142" s="13"/>
    </row>
    <row r="143" spans="1:10" s="87" customFormat="1">
      <c r="A143" s="225" t="s">
        <v>41</v>
      </c>
      <c r="B143" s="127" t="s">
        <v>1</v>
      </c>
      <c r="C143" s="86">
        <f>C145</f>
        <v>24</v>
      </c>
    </row>
    <row r="144" spans="1:10" s="87" customFormat="1">
      <c r="A144" s="107"/>
      <c r="B144" s="112" t="s">
        <v>2</v>
      </c>
      <c r="C144" s="86">
        <f>C146</f>
        <v>24</v>
      </c>
    </row>
    <row r="145" spans="1:22" s="85" customFormat="1" ht="14.25">
      <c r="A145" s="268" t="s">
        <v>114</v>
      </c>
      <c r="B145" s="33" t="s">
        <v>1</v>
      </c>
      <c r="C145" s="32">
        <f>C147</f>
        <v>24</v>
      </c>
    </row>
    <row r="146" spans="1:22" s="85" customFormat="1">
      <c r="A146" s="38"/>
      <c r="B146" s="35" t="s">
        <v>2</v>
      </c>
      <c r="C146" s="32">
        <f>C148</f>
        <v>24</v>
      </c>
    </row>
    <row r="147" spans="1:22" s="118" customFormat="1" ht="45.75" customHeight="1">
      <c r="A147" s="341" t="s">
        <v>205</v>
      </c>
      <c r="B147" s="251" t="s">
        <v>1</v>
      </c>
      <c r="C147" s="281">
        <v>24</v>
      </c>
    </row>
    <row r="148" spans="1:22" s="126" customFormat="1">
      <c r="A148" s="205"/>
      <c r="B148" s="112" t="s">
        <v>2</v>
      </c>
      <c r="C148" s="116">
        <v>24</v>
      </c>
    </row>
    <row r="149" spans="1:22">
      <c r="A149" s="16" t="s">
        <v>10</v>
      </c>
      <c r="B149" s="79" t="s">
        <v>1</v>
      </c>
      <c r="C149" s="120">
        <f t="shared" ref="C149:C154" si="3">C151</f>
        <v>8000</v>
      </c>
      <c r="D149"/>
    </row>
    <row r="150" spans="1:22">
      <c r="A150" s="15"/>
      <c r="B150" s="50" t="s">
        <v>2</v>
      </c>
      <c r="C150" s="120">
        <f t="shared" si="3"/>
        <v>8000</v>
      </c>
      <c r="D150"/>
    </row>
    <row r="151" spans="1:22">
      <c r="A151" s="24" t="s">
        <v>26</v>
      </c>
      <c r="B151" s="17" t="s">
        <v>1</v>
      </c>
      <c r="C151" s="120">
        <f t="shared" si="3"/>
        <v>8000</v>
      </c>
      <c r="D151"/>
    </row>
    <row r="152" spans="1:22">
      <c r="A152" s="24"/>
      <c r="B152" s="18" t="s">
        <v>2</v>
      </c>
      <c r="C152" s="120">
        <f t="shared" si="3"/>
        <v>8000</v>
      </c>
      <c r="D152"/>
    </row>
    <row r="153" spans="1:22">
      <c r="A153" s="25" t="s">
        <v>27</v>
      </c>
      <c r="B153" s="17" t="s">
        <v>1</v>
      </c>
      <c r="C153" s="120">
        <f t="shared" si="3"/>
        <v>8000</v>
      </c>
      <c r="D153"/>
    </row>
    <row r="154" spans="1:22">
      <c r="A154" s="24"/>
      <c r="B154" s="18" t="s">
        <v>2</v>
      </c>
      <c r="C154" s="120">
        <f t="shared" si="3"/>
        <v>8000</v>
      </c>
      <c r="D154"/>
    </row>
    <row r="155" spans="1:22" s="85" customFormat="1">
      <c r="A155" s="115" t="s">
        <v>130</v>
      </c>
      <c r="B155" s="33" t="s">
        <v>1</v>
      </c>
      <c r="C155" s="32">
        <f>C157</f>
        <v>8000</v>
      </c>
    </row>
    <row r="156" spans="1:22" s="85" customFormat="1">
      <c r="A156" s="38"/>
      <c r="B156" s="35" t="s">
        <v>2</v>
      </c>
      <c r="C156" s="32">
        <f>C158</f>
        <v>8000</v>
      </c>
    </row>
    <row r="157" spans="1:22" s="118" customFormat="1" ht="15.75" customHeight="1">
      <c r="A157" s="335" t="s">
        <v>417</v>
      </c>
      <c r="B157" s="251" t="s">
        <v>1</v>
      </c>
      <c r="C157" s="281">
        <v>8000</v>
      </c>
    </row>
    <row r="158" spans="1:22" s="126" customFormat="1">
      <c r="A158" s="205"/>
      <c r="B158" s="112" t="s">
        <v>2</v>
      </c>
      <c r="C158" s="116">
        <v>8000</v>
      </c>
    </row>
    <row r="159" spans="1:22" s="66" customFormat="1">
      <c r="A159" s="519" t="s">
        <v>33</v>
      </c>
      <c r="B159" s="519"/>
      <c r="C159" s="519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</row>
    <row r="160" spans="1:22" s="71" customFormat="1">
      <c r="A160" s="156" t="s">
        <v>14</v>
      </c>
      <c r="B160" s="169" t="s">
        <v>1</v>
      </c>
      <c r="C160" s="32">
        <f t="shared" ref="C160:C165" si="4">C162</f>
        <v>4623</v>
      </c>
    </row>
    <row r="161" spans="1:26" s="71" customFormat="1">
      <c r="A161" s="44" t="s">
        <v>15</v>
      </c>
      <c r="B161" s="18" t="s">
        <v>2</v>
      </c>
      <c r="C161" s="32">
        <f t="shared" si="4"/>
        <v>4623</v>
      </c>
    </row>
    <row r="162" spans="1:26" s="71" customFormat="1">
      <c r="A162" s="45" t="s">
        <v>28</v>
      </c>
      <c r="B162" s="17" t="s">
        <v>1</v>
      </c>
      <c r="C162" s="23">
        <f t="shared" si="4"/>
        <v>4623</v>
      </c>
    </row>
    <row r="163" spans="1:26" s="71" customFormat="1">
      <c r="A163" s="44" t="s">
        <v>15</v>
      </c>
      <c r="B163" s="18" t="s">
        <v>2</v>
      </c>
      <c r="C163" s="23">
        <f t="shared" si="4"/>
        <v>4623</v>
      </c>
    </row>
    <row r="164" spans="1:26" s="87" customFormat="1">
      <c r="A164" s="225" t="s">
        <v>41</v>
      </c>
      <c r="B164" s="127" t="s">
        <v>1</v>
      </c>
      <c r="C164" s="86">
        <f t="shared" si="4"/>
        <v>4623</v>
      </c>
    </row>
    <row r="165" spans="1:26" s="87" customFormat="1">
      <c r="A165" s="107"/>
      <c r="B165" s="112" t="s">
        <v>2</v>
      </c>
      <c r="C165" s="86">
        <f t="shared" si="4"/>
        <v>4623</v>
      </c>
    </row>
    <row r="166" spans="1:26" s="126" customFormat="1" ht="25.5">
      <c r="A166" s="226" t="s">
        <v>56</v>
      </c>
      <c r="B166" s="127" t="s">
        <v>1</v>
      </c>
      <c r="C166" s="116">
        <f>C168+C170+C172+C174</f>
        <v>4623</v>
      </c>
    </row>
    <row r="167" spans="1:26" s="126" customFormat="1">
      <c r="A167" s="205"/>
      <c r="B167" s="112" t="s">
        <v>2</v>
      </c>
      <c r="C167" s="116">
        <f>C169+C171+C173+C175</f>
        <v>4623</v>
      </c>
    </row>
    <row r="168" spans="1:26" s="118" customFormat="1" ht="25.5">
      <c r="A168" s="375" t="s">
        <v>107</v>
      </c>
      <c r="B168" s="376" t="s">
        <v>1</v>
      </c>
      <c r="C168" s="281">
        <v>1241</v>
      </c>
    </row>
    <row r="169" spans="1:26" s="126" customFormat="1" ht="14.25" customHeight="1">
      <c r="A169" s="205"/>
      <c r="B169" s="112" t="s">
        <v>2</v>
      </c>
      <c r="C169" s="116">
        <v>1241</v>
      </c>
    </row>
    <row r="170" spans="1:26" s="118" customFormat="1" ht="25.5">
      <c r="A170" s="375" t="s">
        <v>279</v>
      </c>
      <c r="B170" s="376" t="s">
        <v>1</v>
      </c>
      <c r="C170" s="281">
        <v>956</v>
      </c>
    </row>
    <row r="171" spans="1:26" s="126" customFormat="1">
      <c r="A171" s="205"/>
      <c r="B171" s="112" t="s">
        <v>2</v>
      </c>
      <c r="C171" s="116">
        <v>956</v>
      </c>
    </row>
    <row r="172" spans="1:26" s="118" customFormat="1" ht="25.5">
      <c r="A172" s="375" t="s">
        <v>280</v>
      </c>
      <c r="B172" s="376" t="s">
        <v>1</v>
      </c>
      <c r="C172" s="281">
        <v>1613</v>
      </c>
    </row>
    <row r="173" spans="1:26" s="126" customFormat="1" ht="14.25" customHeight="1">
      <c r="A173" s="205"/>
      <c r="B173" s="112" t="s">
        <v>2</v>
      </c>
      <c r="C173" s="116">
        <v>1613</v>
      </c>
    </row>
    <row r="174" spans="1:26" s="118" customFormat="1" ht="25.5">
      <c r="A174" s="375" t="s">
        <v>281</v>
      </c>
      <c r="B174" s="376" t="s">
        <v>1</v>
      </c>
      <c r="C174" s="281">
        <v>813</v>
      </c>
    </row>
    <row r="175" spans="1:26" s="126" customFormat="1">
      <c r="A175" s="205"/>
      <c r="B175" s="112" t="s">
        <v>2</v>
      </c>
      <c r="C175" s="116">
        <v>813</v>
      </c>
    </row>
    <row r="176" spans="1:26" s="66" customFormat="1">
      <c r="A176" s="236" t="s">
        <v>79</v>
      </c>
      <c r="B176" s="237"/>
      <c r="C176" s="238"/>
      <c r="D176" s="235"/>
      <c r="E176" s="239"/>
      <c r="F176" s="235"/>
      <c r="G176" s="235"/>
      <c r="H176" s="235"/>
      <c r="I176" s="235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</row>
    <row r="177" spans="1:26" s="71" customFormat="1">
      <c r="A177" s="156" t="s">
        <v>14</v>
      </c>
      <c r="B177" s="169" t="s">
        <v>1</v>
      </c>
      <c r="C177" s="157">
        <f t="shared" ref="C177:C178" si="5">C179</f>
        <v>300</v>
      </c>
    </row>
    <row r="178" spans="1:26" s="71" customFormat="1">
      <c r="A178" s="44" t="s">
        <v>15</v>
      </c>
      <c r="B178" s="18" t="s">
        <v>2</v>
      </c>
      <c r="C178" s="157">
        <f t="shared" si="5"/>
        <v>300</v>
      </c>
    </row>
    <row r="179" spans="1:26" s="71" customFormat="1">
      <c r="A179" s="45" t="s">
        <v>28</v>
      </c>
      <c r="B179" s="17" t="s">
        <v>1</v>
      </c>
      <c r="C179" s="23">
        <f>C181</f>
        <v>300</v>
      </c>
    </row>
    <row r="180" spans="1:26" s="71" customFormat="1">
      <c r="A180" s="44" t="s">
        <v>15</v>
      </c>
      <c r="B180" s="18" t="s">
        <v>2</v>
      </c>
      <c r="C180" s="23">
        <f>C182</f>
        <v>300</v>
      </c>
    </row>
    <row r="181" spans="1:26" s="48" customFormat="1">
      <c r="A181" s="16" t="s">
        <v>10</v>
      </c>
      <c r="B181" s="9" t="s">
        <v>1</v>
      </c>
      <c r="C181" s="23">
        <f t="shared" ref="C181:C186" si="6">C183</f>
        <v>300</v>
      </c>
    </row>
    <row r="182" spans="1:26" s="48" customFormat="1">
      <c r="A182" s="15"/>
      <c r="B182" s="11" t="s">
        <v>2</v>
      </c>
      <c r="C182" s="23">
        <f t="shared" si="6"/>
        <v>300</v>
      </c>
    </row>
    <row r="183" spans="1:26" s="48" customFormat="1">
      <c r="A183" s="93" t="s">
        <v>23</v>
      </c>
      <c r="B183" s="17" t="s">
        <v>1</v>
      </c>
      <c r="C183" s="23">
        <f t="shared" si="6"/>
        <v>300</v>
      </c>
    </row>
    <row r="184" spans="1:26" s="48" customFormat="1">
      <c r="A184" s="27"/>
      <c r="B184" s="18" t="s">
        <v>2</v>
      </c>
      <c r="C184" s="23">
        <f t="shared" si="6"/>
        <v>300</v>
      </c>
    </row>
    <row r="185" spans="1:26">
      <c r="A185" s="29" t="s">
        <v>29</v>
      </c>
      <c r="B185" s="17" t="s">
        <v>1</v>
      </c>
      <c r="C185" s="23">
        <f t="shared" si="6"/>
        <v>300</v>
      </c>
      <c r="D185" s="52"/>
      <c r="E185" s="52"/>
      <c r="F185" s="52"/>
      <c r="G185" s="52"/>
      <c r="H185" s="52"/>
      <c r="I185" s="52"/>
      <c r="J185" s="13"/>
      <c r="K185" s="13"/>
      <c r="L185" s="13"/>
      <c r="M185" s="13"/>
    </row>
    <row r="186" spans="1:26">
      <c r="A186" s="10"/>
      <c r="B186" s="18" t="s">
        <v>2</v>
      </c>
      <c r="C186" s="23">
        <f t="shared" si="6"/>
        <v>300</v>
      </c>
      <c r="D186" s="52"/>
      <c r="E186" s="52"/>
      <c r="F186" s="52"/>
      <c r="G186" s="52"/>
      <c r="H186" s="52"/>
      <c r="I186" s="52"/>
      <c r="J186" s="13"/>
      <c r="K186" s="13"/>
      <c r="L186" s="13"/>
      <c r="M186" s="13"/>
    </row>
    <row r="187" spans="1:26" s="141" customFormat="1" ht="28.5">
      <c r="A187" s="384" t="s">
        <v>133</v>
      </c>
      <c r="B187" s="328" t="s">
        <v>1</v>
      </c>
      <c r="C187" s="129">
        <v>300</v>
      </c>
      <c r="D187" s="262"/>
      <c r="E187" s="262"/>
      <c r="F187" s="262"/>
      <c r="G187" s="262"/>
      <c r="H187" s="262"/>
      <c r="I187" s="262"/>
      <c r="J187" s="385"/>
      <c r="K187" s="385"/>
      <c r="L187" s="385"/>
      <c r="M187" s="385"/>
    </row>
    <row r="188" spans="1:26">
      <c r="A188" s="10"/>
      <c r="B188" s="18" t="s">
        <v>2</v>
      </c>
      <c r="C188" s="23">
        <v>300</v>
      </c>
      <c r="D188" s="52"/>
      <c r="E188" s="52"/>
      <c r="F188" s="52"/>
      <c r="G188" s="52"/>
      <c r="H188" s="52"/>
      <c r="I188" s="52"/>
      <c r="J188" s="13"/>
      <c r="K188" s="13"/>
      <c r="L188" s="13"/>
      <c r="M188" s="13"/>
    </row>
    <row r="189" spans="1:26" s="66" customFormat="1" ht="15">
      <c r="A189" s="520" t="s">
        <v>46</v>
      </c>
      <c r="B189" s="520"/>
      <c r="C189" s="520"/>
      <c r="D189" s="48"/>
      <c r="E189" s="54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</row>
    <row r="190" spans="1:26" s="71" customFormat="1" ht="15">
      <c r="A190" s="427" t="s">
        <v>14</v>
      </c>
      <c r="B190" s="428" t="s">
        <v>1</v>
      </c>
      <c r="C190" s="429">
        <f>C192+C254</f>
        <v>121164</v>
      </c>
    </row>
    <row r="191" spans="1:26" s="71" customFormat="1" ht="15">
      <c r="A191" s="245" t="s">
        <v>15</v>
      </c>
      <c r="B191" s="246" t="s">
        <v>2</v>
      </c>
      <c r="C191" s="429">
        <f>C193+C255</f>
        <v>121164</v>
      </c>
    </row>
    <row r="192" spans="1:26" s="71" customFormat="1" ht="15">
      <c r="A192" s="430" t="s">
        <v>28</v>
      </c>
      <c r="B192" s="431" t="s">
        <v>1</v>
      </c>
      <c r="C192" s="247">
        <f>C194+C198</f>
        <v>86667</v>
      </c>
    </row>
    <row r="193" spans="1:14" s="71" customFormat="1" ht="14.25">
      <c r="A193" s="245" t="s">
        <v>15</v>
      </c>
      <c r="B193" s="246" t="s">
        <v>2</v>
      </c>
      <c r="C193" s="247">
        <f>C195+C199</f>
        <v>86667</v>
      </c>
    </row>
    <row r="194" spans="1:14" s="71" customFormat="1" ht="28.5">
      <c r="A194" s="432" t="s">
        <v>51</v>
      </c>
      <c r="B194" s="431" t="s">
        <v>1</v>
      </c>
      <c r="C194" s="247">
        <f>C196</f>
        <v>69</v>
      </c>
    </row>
    <row r="195" spans="1:14" s="71" customFormat="1" ht="14.25">
      <c r="A195" s="433"/>
      <c r="B195" s="246" t="s">
        <v>2</v>
      </c>
      <c r="C195" s="247">
        <f>C197</f>
        <v>69</v>
      </c>
    </row>
    <row r="196" spans="1:14" s="118" customFormat="1" ht="30.75" customHeight="1">
      <c r="A196" s="384" t="s">
        <v>119</v>
      </c>
      <c r="B196" s="285" t="s">
        <v>1</v>
      </c>
      <c r="C196" s="388">
        <v>69</v>
      </c>
      <c r="E196" s="266"/>
      <c r="F196" s="266"/>
      <c r="G196" s="266"/>
      <c r="H196" s="266"/>
      <c r="I196" s="266"/>
      <c r="J196" s="267"/>
    </row>
    <row r="197" spans="1:14" s="126" customFormat="1" ht="14.25">
      <c r="A197" s="434"/>
      <c r="B197" s="435" t="s">
        <v>2</v>
      </c>
      <c r="C197" s="244">
        <v>69</v>
      </c>
      <c r="E197" s="241"/>
      <c r="F197" s="241"/>
      <c r="G197" s="241"/>
      <c r="H197" s="241"/>
      <c r="I197" s="241"/>
      <c r="J197" s="241"/>
    </row>
    <row r="198" spans="1:14" s="71" customFormat="1" ht="14.25">
      <c r="A198" s="436" t="s">
        <v>10</v>
      </c>
      <c r="B198" s="437" t="s">
        <v>1</v>
      </c>
      <c r="C198" s="247">
        <f>C200</f>
        <v>86598</v>
      </c>
    </row>
    <row r="199" spans="1:14" s="71" customFormat="1" ht="14.25">
      <c r="A199" s="438"/>
      <c r="B199" s="246" t="s">
        <v>2</v>
      </c>
      <c r="C199" s="247">
        <f>C201</f>
        <v>86598</v>
      </c>
    </row>
    <row r="200" spans="1:14" s="48" customFormat="1" ht="14.25">
      <c r="A200" s="439" t="s">
        <v>26</v>
      </c>
      <c r="B200" s="431" t="s">
        <v>1</v>
      </c>
      <c r="C200" s="247">
        <f>C202</f>
        <v>86598</v>
      </c>
    </row>
    <row r="201" spans="1:14" s="48" customFormat="1" ht="14.25">
      <c r="A201" s="245"/>
      <c r="B201" s="246" t="s">
        <v>2</v>
      </c>
      <c r="C201" s="247">
        <f>C203</f>
        <v>86598</v>
      </c>
    </row>
    <row r="202" spans="1:14" s="48" customFormat="1" ht="14.25">
      <c r="A202" s="433" t="s">
        <v>29</v>
      </c>
      <c r="B202" s="437" t="s">
        <v>1</v>
      </c>
      <c r="C202" s="247">
        <f>C204+C206+C208+C210+C212+C214+C216+C218+C220+C222+C224+C226+C228+C230+C232+C234+C236+C238+C240+C242+C244+C246+C248+C250+C252</f>
        <v>86598</v>
      </c>
      <c r="M202" s="178"/>
      <c r="N202" s="178"/>
    </row>
    <row r="203" spans="1:14" s="48" customFormat="1" ht="14.25">
      <c r="A203" s="433"/>
      <c r="B203" s="246" t="s">
        <v>2</v>
      </c>
      <c r="C203" s="247">
        <f>C205+C207+C209+C211+C213+C215+C217+C219+C221+C223+C225+C227+C229+C231+C233+C235+C237+C239+C241+C243+C245+C247+C249+C251+C253</f>
        <v>86598</v>
      </c>
    </row>
    <row r="204" spans="1:14" s="249" customFormat="1" ht="28.5">
      <c r="A204" s="384" t="s">
        <v>129</v>
      </c>
      <c r="B204" s="279" t="s">
        <v>1</v>
      </c>
      <c r="C204" s="388">
        <v>3</v>
      </c>
      <c r="D204" s="256"/>
      <c r="E204" s="256"/>
      <c r="F204" s="256"/>
      <c r="G204" s="256"/>
      <c r="H204" s="256"/>
      <c r="I204" s="256"/>
      <c r="J204" s="252"/>
      <c r="K204" s="252"/>
      <c r="L204" s="252"/>
      <c r="M204" s="252"/>
    </row>
    <row r="205" spans="1:14" s="122" customFormat="1" ht="14.25">
      <c r="A205" s="204"/>
      <c r="B205" s="89" t="s">
        <v>2</v>
      </c>
      <c r="C205" s="244">
        <v>3</v>
      </c>
      <c r="D205" s="111"/>
      <c r="E205" s="111"/>
      <c r="F205" s="111"/>
      <c r="G205" s="111"/>
      <c r="H205" s="111"/>
      <c r="I205" s="111"/>
      <c r="J205" s="202"/>
      <c r="K205" s="202"/>
      <c r="L205" s="202"/>
      <c r="M205" s="202"/>
    </row>
    <row r="206" spans="1:14" s="249" customFormat="1" ht="31.5">
      <c r="A206" s="387" t="s">
        <v>295</v>
      </c>
      <c r="B206" s="279" t="s">
        <v>1</v>
      </c>
      <c r="C206" s="388">
        <v>4</v>
      </c>
      <c r="D206" s="256"/>
      <c r="E206" s="256"/>
      <c r="F206" s="256"/>
      <c r="G206" s="256"/>
      <c r="H206" s="256"/>
      <c r="I206" s="256"/>
      <c r="J206" s="252"/>
      <c r="K206" s="252"/>
      <c r="L206" s="252"/>
      <c r="M206" s="252"/>
    </row>
    <row r="207" spans="1:14" s="122" customFormat="1" ht="14.25">
      <c r="A207" s="204"/>
      <c r="B207" s="89" t="s">
        <v>2</v>
      </c>
      <c r="C207" s="244">
        <v>4</v>
      </c>
      <c r="D207" s="111"/>
      <c r="E207" s="111"/>
      <c r="F207" s="111"/>
      <c r="G207" s="111"/>
      <c r="H207" s="111"/>
      <c r="I207" s="111"/>
      <c r="J207" s="202"/>
      <c r="K207" s="202"/>
      <c r="L207" s="202"/>
      <c r="M207" s="202"/>
    </row>
    <row r="208" spans="1:14" s="249" customFormat="1" ht="28.5">
      <c r="A208" s="384" t="s">
        <v>296</v>
      </c>
      <c r="B208" s="279" t="s">
        <v>1</v>
      </c>
      <c r="C208" s="388">
        <v>6</v>
      </c>
      <c r="D208" s="256"/>
      <c r="E208" s="256"/>
      <c r="F208" s="256"/>
      <c r="G208" s="256"/>
      <c r="H208" s="256"/>
      <c r="I208" s="256"/>
      <c r="J208" s="252"/>
      <c r="K208" s="252"/>
      <c r="L208" s="252"/>
      <c r="M208" s="252"/>
    </row>
    <row r="209" spans="1:13" s="122" customFormat="1" ht="14.25">
      <c r="A209" s="204"/>
      <c r="B209" s="89" t="s">
        <v>2</v>
      </c>
      <c r="C209" s="244">
        <v>6</v>
      </c>
      <c r="D209" s="111"/>
      <c r="E209" s="111"/>
      <c r="F209" s="111"/>
      <c r="G209" s="111"/>
      <c r="H209" s="111"/>
      <c r="I209" s="111"/>
      <c r="J209" s="202"/>
      <c r="K209" s="202"/>
      <c r="L209" s="202"/>
      <c r="M209" s="202"/>
    </row>
    <row r="210" spans="1:13" s="249" customFormat="1" ht="28.5">
      <c r="A210" s="389" t="s">
        <v>297</v>
      </c>
      <c r="B210" s="279" t="s">
        <v>1</v>
      </c>
      <c r="C210" s="388">
        <v>18</v>
      </c>
      <c r="D210" s="256"/>
      <c r="E210" s="256"/>
      <c r="F210" s="256"/>
      <c r="G210" s="256"/>
      <c r="H210" s="256"/>
      <c r="I210" s="256"/>
      <c r="J210" s="252"/>
      <c r="K210" s="252"/>
      <c r="L210" s="252"/>
      <c r="M210" s="252"/>
    </row>
    <row r="211" spans="1:13" s="122" customFormat="1" ht="14.25">
      <c r="A211" s="204"/>
      <c r="B211" s="89" t="s">
        <v>2</v>
      </c>
      <c r="C211" s="244">
        <v>18</v>
      </c>
      <c r="D211" s="111"/>
      <c r="E211" s="111"/>
      <c r="F211" s="111"/>
      <c r="G211" s="111"/>
      <c r="H211" s="111"/>
      <c r="I211" s="111"/>
      <c r="J211" s="202"/>
      <c r="K211" s="202"/>
      <c r="L211" s="202"/>
      <c r="M211" s="202"/>
    </row>
    <row r="212" spans="1:13" s="249" customFormat="1" ht="31.5">
      <c r="A212" s="387" t="s">
        <v>298</v>
      </c>
      <c r="B212" s="279" t="s">
        <v>1</v>
      </c>
      <c r="C212" s="388">
        <v>4</v>
      </c>
      <c r="D212" s="256"/>
      <c r="E212" s="256"/>
      <c r="F212" s="256"/>
      <c r="G212" s="256"/>
      <c r="H212" s="256"/>
      <c r="I212" s="256"/>
      <c r="J212" s="252"/>
      <c r="K212" s="252"/>
      <c r="L212" s="252"/>
      <c r="M212" s="252"/>
    </row>
    <row r="213" spans="1:13" s="122" customFormat="1" ht="14.25">
      <c r="A213" s="204"/>
      <c r="B213" s="89" t="s">
        <v>2</v>
      </c>
      <c r="C213" s="244">
        <v>4</v>
      </c>
      <c r="D213" s="111"/>
      <c r="E213" s="111"/>
      <c r="F213" s="111"/>
      <c r="G213" s="111"/>
      <c r="H213" s="111"/>
      <c r="I213" s="111"/>
      <c r="J213" s="202"/>
      <c r="K213" s="202"/>
      <c r="L213" s="202"/>
      <c r="M213" s="202"/>
    </row>
    <row r="214" spans="1:13" s="249" customFormat="1" ht="27.75" customHeight="1">
      <c r="A214" s="389" t="s">
        <v>299</v>
      </c>
      <c r="B214" s="279" t="s">
        <v>1</v>
      </c>
      <c r="C214" s="388">
        <v>339</v>
      </c>
      <c r="D214" s="256"/>
      <c r="E214" s="256"/>
      <c r="F214" s="256"/>
      <c r="G214" s="256"/>
      <c r="H214" s="256"/>
      <c r="I214" s="256"/>
      <c r="J214" s="252"/>
      <c r="K214" s="252"/>
      <c r="L214" s="252"/>
      <c r="M214" s="252"/>
    </row>
    <row r="215" spans="1:13" s="122" customFormat="1" ht="14.25">
      <c r="A215" s="204"/>
      <c r="B215" s="89" t="s">
        <v>2</v>
      </c>
      <c r="C215" s="244">
        <v>339</v>
      </c>
      <c r="D215" s="111"/>
      <c r="E215" s="111"/>
      <c r="F215" s="111"/>
      <c r="G215" s="111"/>
      <c r="H215" s="111"/>
      <c r="I215" s="111"/>
      <c r="J215" s="202"/>
      <c r="K215" s="202"/>
      <c r="L215" s="202"/>
      <c r="M215" s="202"/>
    </row>
    <row r="216" spans="1:13" s="249" customFormat="1" ht="31.5" customHeight="1">
      <c r="A216" s="389" t="s">
        <v>300</v>
      </c>
      <c r="B216" s="279" t="s">
        <v>1</v>
      </c>
      <c r="C216" s="388">
        <v>17831</v>
      </c>
      <c r="E216" s="252"/>
      <c r="F216" s="252"/>
      <c r="G216" s="252"/>
      <c r="H216" s="252"/>
      <c r="I216" s="252"/>
      <c r="J216" s="252"/>
      <c r="L216" s="390"/>
    </row>
    <row r="217" spans="1:13" s="122" customFormat="1" ht="14.25">
      <c r="A217" s="204"/>
      <c r="B217" s="89" t="s">
        <v>2</v>
      </c>
      <c r="C217" s="244">
        <v>17831</v>
      </c>
      <c r="E217" s="202"/>
      <c r="F217" s="202"/>
      <c r="G217" s="202"/>
      <c r="H217" s="202"/>
      <c r="I217" s="202"/>
      <c r="J217" s="202"/>
    </row>
    <row r="218" spans="1:13" s="249" customFormat="1" ht="42.75">
      <c r="A218" s="384" t="s">
        <v>301</v>
      </c>
      <c r="B218" s="279" t="s">
        <v>1</v>
      </c>
      <c r="C218" s="388">
        <v>16506</v>
      </c>
      <c r="D218" s="256"/>
      <c r="E218" s="256"/>
      <c r="F218" s="256"/>
      <c r="G218" s="256"/>
      <c r="H218" s="256"/>
      <c r="I218" s="256"/>
      <c r="J218" s="252"/>
      <c r="K218" s="252"/>
      <c r="L218" s="252"/>
      <c r="M218" s="252"/>
    </row>
    <row r="219" spans="1:13" s="122" customFormat="1" ht="14.25" customHeight="1">
      <c r="A219" s="227"/>
      <c r="B219" s="89" t="s">
        <v>2</v>
      </c>
      <c r="C219" s="244">
        <v>16506</v>
      </c>
      <c r="D219" s="111"/>
      <c r="E219" s="111"/>
      <c r="F219" s="111"/>
      <c r="G219" s="111"/>
      <c r="H219" s="111"/>
      <c r="I219" s="111"/>
      <c r="J219" s="202"/>
      <c r="K219" s="202"/>
      <c r="L219" s="202"/>
      <c r="M219" s="202"/>
    </row>
    <row r="220" spans="1:13" s="249" customFormat="1" ht="20.25" customHeight="1">
      <c r="A220" s="524" t="s">
        <v>302</v>
      </c>
      <c r="B220" s="279" t="s">
        <v>1</v>
      </c>
      <c r="C220" s="388">
        <v>250</v>
      </c>
    </row>
    <row r="221" spans="1:13" s="122" customFormat="1" ht="21.75" customHeight="1">
      <c r="A221" s="525"/>
      <c r="B221" s="89" t="s">
        <v>2</v>
      </c>
      <c r="C221" s="244">
        <v>250</v>
      </c>
    </row>
    <row r="222" spans="1:13" s="249" customFormat="1" ht="31.5">
      <c r="A222" s="387" t="s">
        <v>303</v>
      </c>
      <c r="B222" s="279" t="s">
        <v>1</v>
      </c>
      <c r="C222" s="388">
        <v>2501</v>
      </c>
      <c r="D222" s="256"/>
      <c r="E222" s="256"/>
      <c r="F222" s="256"/>
      <c r="G222" s="256"/>
      <c r="H222" s="256"/>
      <c r="I222" s="256"/>
      <c r="J222" s="252"/>
      <c r="K222" s="252"/>
      <c r="L222" s="252"/>
      <c r="M222" s="252"/>
    </row>
    <row r="223" spans="1:13" s="122" customFormat="1" ht="14.25">
      <c r="A223" s="44"/>
      <c r="B223" s="18" t="s">
        <v>2</v>
      </c>
      <c r="C223" s="244">
        <v>2501</v>
      </c>
      <c r="D223" s="111"/>
      <c r="E223" s="111"/>
      <c r="F223" s="111"/>
      <c r="G223" s="111"/>
      <c r="H223" s="111"/>
      <c r="I223" s="111"/>
      <c r="J223" s="202"/>
      <c r="K223" s="202"/>
      <c r="L223" s="202"/>
      <c r="M223" s="202"/>
    </row>
    <row r="224" spans="1:13" s="249" customFormat="1" ht="31.5">
      <c r="A224" s="387" t="s">
        <v>304</v>
      </c>
      <c r="B224" s="279" t="s">
        <v>1</v>
      </c>
      <c r="C224" s="388">
        <v>1700</v>
      </c>
      <c r="D224" s="256"/>
      <c r="E224" s="256"/>
      <c r="F224" s="256"/>
      <c r="G224" s="256"/>
      <c r="H224" s="256"/>
      <c r="I224" s="256"/>
      <c r="J224" s="252"/>
      <c r="K224" s="252"/>
      <c r="L224" s="252"/>
      <c r="M224" s="252"/>
    </row>
    <row r="225" spans="1:13" s="122" customFormat="1" ht="14.25" customHeight="1">
      <c r="A225" s="44"/>
      <c r="B225" s="18" t="s">
        <v>2</v>
      </c>
      <c r="C225" s="244">
        <v>1700</v>
      </c>
      <c r="D225" s="111"/>
      <c r="E225" s="111"/>
      <c r="F225" s="111"/>
      <c r="G225" s="111"/>
      <c r="H225" s="111"/>
      <c r="I225" s="111"/>
      <c r="J225" s="202"/>
      <c r="K225" s="202"/>
      <c r="L225" s="202"/>
      <c r="M225" s="202"/>
    </row>
    <row r="226" spans="1:13" s="249" customFormat="1" ht="31.5">
      <c r="A226" s="387" t="s">
        <v>305</v>
      </c>
      <c r="B226" s="279" t="s">
        <v>1</v>
      </c>
      <c r="C226" s="388">
        <v>1700</v>
      </c>
      <c r="D226" s="256"/>
      <c r="E226" s="256"/>
      <c r="F226" s="256"/>
      <c r="G226" s="256"/>
      <c r="H226" s="256"/>
      <c r="I226" s="256"/>
      <c r="J226" s="252"/>
      <c r="K226" s="252"/>
      <c r="L226" s="252"/>
      <c r="M226" s="252"/>
    </row>
    <row r="227" spans="1:13" s="122" customFormat="1" ht="14.25">
      <c r="A227" s="44"/>
      <c r="B227" s="18" t="s">
        <v>2</v>
      </c>
      <c r="C227" s="244">
        <v>1700</v>
      </c>
      <c r="D227" s="111"/>
      <c r="E227" s="111"/>
      <c r="F227" s="111"/>
      <c r="G227" s="111"/>
      <c r="H227" s="111"/>
      <c r="I227" s="111"/>
      <c r="J227" s="202"/>
      <c r="K227" s="202"/>
      <c r="L227" s="202"/>
      <c r="M227" s="202"/>
    </row>
    <row r="228" spans="1:13" s="249" customFormat="1" ht="31.5">
      <c r="A228" s="387" t="s">
        <v>306</v>
      </c>
      <c r="B228" s="279" t="s">
        <v>1</v>
      </c>
      <c r="C228" s="388">
        <v>4500</v>
      </c>
      <c r="D228" s="256"/>
      <c r="E228" s="256"/>
      <c r="F228" s="256"/>
      <c r="G228" s="256"/>
      <c r="H228" s="256"/>
      <c r="I228" s="256"/>
      <c r="J228" s="252"/>
      <c r="K228" s="252"/>
      <c r="L228" s="252"/>
      <c r="M228" s="252"/>
    </row>
    <row r="229" spans="1:13" s="122" customFormat="1" ht="14.25" customHeight="1">
      <c r="A229" s="44"/>
      <c r="B229" s="18" t="s">
        <v>2</v>
      </c>
      <c r="C229" s="244">
        <v>4500</v>
      </c>
      <c r="D229" s="111"/>
      <c r="E229" s="111"/>
      <c r="F229" s="111"/>
      <c r="G229" s="111"/>
      <c r="H229" s="111"/>
      <c r="I229" s="111"/>
      <c r="J229" s="202"/>
      <c r="K229" s="202"/>
      <c r="L229" s="202"/>
      <c r="M229" s="202"/>
    </row>
    <row r="230" spans="1:13" s="249" customFormat="1" ht="31.5">
      <c r="A230" s="387" t="s">
        <v>307</v>
      </c>
      <c r="B230" s="279" t="s">
        <v>1</v>
      </c>
      <c r="C230" s="388">
        <v>3500</v>
      </c>
      <c r="D230" s="256"/>
      <c r="E230" s="256"/>
      <c r="F230" s="256"/>
      <c r="G230" s="256"/>
      <c r="H230" s="256"/>
      <c r="I230" s="256"/>
      <c r="J230" s="252"/>
      <c r="K230" s="252"/>
      <c r="L230" s="252"/>
      <c r="M230" s="252"/>
    </row>
    <row r="231" spans="1:13" s="122" customFormat="1" ht="14.25">
      <c r="A231" s="44"/>
      <c r="B231" s="18" t="s">
        <v>2</v>
      </c>
      <c r="C231" s="244">
        <v>3500</v>
      </c>
      <c r="D231" s="111"/>
      <c r="E231" s="111"/>
      <c r="F231" s="111"/>
      <c r="G231" s="111"/>
      <c r="H231" s="111"/>
      <c r="I231" s="111"/>
      <c r="J231" s="202"/>
      <c r="K231" s="202"/>
      <c r="L231" s="202"/>
      <c r="M231" s="202"/>
    </row>
    <row r="232" spans="1:13" s="249" customFormat="1" ht="31.5">
      <c r="A232" s="387" t="s">
        <v>308</v>
      </c>
      <c r="B232" s="279" t="s">
        <v>1</v>
      </c>
      <c r="C232" s="388">
        <v>9500</v>
      </c>
      <c r="D232" s="256"/>
      <c r="E232" s="256"/>
      <c r="F232" s="256"/>
      <c r="G232" s="256"/>
      <c r="H232" s="256"/>
      <c r="I232" s="256"/>
      <c r="J232" s="252"/>
      <c r="K232" s="252"/>
      <c r="L232" s="252"/>
      <c r="M232" s="252"/>
    </row>
    <row r="233" spans="1:13" s="122" customFormat="1" ht="14.25" customHeight="1">
      <c r="A233" s="44"/>
      <c r="B233" s="18" t="s">
        <v>2</v>
      </c>
      <c r="C233" s="244">
        <v>9500</v>
      </c>
      <c r="D233" s="111"/>
      <c r="E233" s="111"/>
      <c r="F233" s="111"/>
      <c r="G233" s="111"/>
      <c r="H233" s="111"/>
      <c r="I233" s="111"/>
      <c r="J233" s="202"/>
      <c r="K233" s="202"/>
      <c r="L233" s="202"/>
      <c r="M233" s="202"/>
    </row>
    <row r="234" spans="1:13" s="249" customFormat="1" ht="33" customHeight="1">
      <c r="A234" s="387" t="s">
        <v>309</v>
      </c>
      <c r="B234" s="279" t="s">
        <v>1</v>
      </c>
      <c r="C234" s="388">
        <v>4300</v>
      </c>
      <c r="D234" s="256"/>
      <c r="E234" s="256"/>
      <c r="F234" s="256"/>
      <c r="G234" s="256"/>
      <c r="H234" s="256"/>
      <c r="I234" s="256"/>
      <c r="J234" s="252"/>
      <c r="K234" s="252"/>
      <c r="L234" s="252"/>
      <c r="M234" s="252"/>
    </row>
    <row r="235" spans="1:13" s="122" customFormat="1" ht="14.25" customHeight="1">
      <c r="A235" s="44"/>
      <c r="B235" s="18" t="s">
        <v>2</v>
      </c>
      <c r="C235" s="244">
        <v>4300</v>
      </c>
      <c r="D235" s="111"/>
      <c r="E235" s="111"/>
      <c r="F235" s="111"/>
      <c r="G235" s="111"/>
      <c r="H235" s="111"/>
      <c r="I235" s="111"/>
      <c r="J235" s="202"/>
      <c r="K235" s="202"/>
      <c r="L235" s="202"/>
      <c r="M235" s="202"/>
    </row>
    <row r="236" spans="1:13" s="249" customFormat="1" ht="47.25">
      <c r="A236" s="387" t="s">
        <v>310</v>
      </c>
      <c r="B236" s="279" t="s">
        <v>1</v>
      </c>
      <c r="C236" s="388">
        <v>10300</v>
      </c>
      <c r="D236" s="256"/>
      <c r="E236" s="256"/>
      <c r="F236" s="256"/>
      <c r="G236" s="256"/>
      <c r="H236" s="256"/>
      <c r="I236" s="256"/>
      <c r="J236" s="252"/>
      <c r="K236" s="252"/>
      <c r="L236" s="252"/>
      <c r="M236" s="252"/>
    </row>
    <row r="237" spans="1:13" s="122" customFormat="1" ht="14.25">
      <c r="A237" s="44"/>
      <c r="B237" s="18" t="s">
        <v>2</v>
      </c>
      <c r="C237" s="244">
        <v>10300</v>
      </c>
      <c r="D237" s="111"/>
      <c r="E237" s="111"/>
      <c r="F237" s="111"/>
      <c r="G237" s="111"/>
      <c r="H237" s="111"/>
      <c r="I237" s="111"/>
      <c r="J237" s="202"/>
      <c r="K237" s="202"/>
      <c r="L237" s="202"/>
      <c r="M237" s="202"/>
    </row>
    <row r="238" spans="1:13" s="249" customFormat="1" ht="28.5">
      <c r="A238" s="384" t="s">
        <v>311</v>
      </c>
      <c r="B238" s="279" t="s">
        <v>1</v>
      </c>
      <c r="C238" s="388">
        <v>500</v>
      </c>
      <c r="D238" s="256"/>
      <c r="E238" s="256"/>
      <c r="F238" s="256"/>
      <c r="G238" s="256"/>
      <c r="H238" s="256"/>
      <c r="I238" s="256"/>
      <c r="J238" s="252"/>
      <c r="K238" s="252"/>
      <c r="L238" s="252"/>
      <c r="M238" s="252"/>
    </row>
    <row r="239" spans="1:13" s="122" customFormat="1" ht="14.25" customHeight="1">
      <c r="A239" s="44"/>
      <c r="B239" s="18" t="s">
        <v>2</v>
      </c>
      <c r="C239" s="244">
        <v>500</v>
      </c>
      <c r="D239" s="111"/>
      <c r="E239" s="111"/>
      <c r="F239" s="111"/>
      <c r="G239" s="111"/>
      <c r="H239" s="111"/>
      <c r="I239" s="111"/>
      <c r="J239" s="202"/>
      <c r="K239" s="202"/>
      <c r="L239" s="202"/>
      <c r="M239" s="202"/>
    </row>
    <row r="240" spans="1:13" s="249" customFormat="1" ht="42.75">
      <c r="A240" s="384" t="s">
        <v>312</v>
      </c>
      <c r="B240" s="279" t="s">
        <v>1</v>
      </c>
      <c r="C240" s="388">
        <v>500</v>
      </c>
      <c r="D240" s="256"/>
      <c r="E240" s="256"/>
      <c r="F240" s="256"/>
      <c r="G240" s="256"/>
      <c r="H240" s="256"/>
      <c r="I240" s="256"/>
      <c r="J240" s="252"/>
      <c r="K240" s="252"/>
      <c r="L240" s="252"/>
      <c r="M240" s="252"/>
    </row>
    <row r="241" spans="1:14" s="122" customFormat="1" ht="14.25">
      <c r="A241" s="44"/>
      <c r="B241" s="18" t="s">
        <v>2</v>
      </c>
      <c r="C241" s="244">
        <v>500</v>
      </c>
      <c r="D241" s="111"/>
      <c r="E241" s="111"/>
      <c r="F241" s="111"/>
      <c r="G241" s="111"/>
      <c r="H241" s="111"/>
      <c r="I241" s="111"/>
      <c r="J241" s="202"/>
      <c r="K241" s="202"/>
      <c r="L241" s="202"/>
      <c r="M241" s="202"/>
    </row>
    <row r="242" spans="1:14" s="249" customFormat="1" ht="28.5">
      <c r="A242" s="384" t="s">
        <v>313</v>
      </c>
      <c r="B242" s="279" t="s">
        <v>1</v>
      </c>
      <c r="C242" s="388">
        <v>500</v>
      </c>
      <c r="D242" s="256"/>
      <c r="E242" s="256"/>
      <c r="F242" s="256"/>
      <c r="G242" s="256"/>
      <c r="H242" s="256"/>
      <c r="I242" s="256"/>
      <c r="J242" s="252"/>
      <c r="K242" s="252"/>
      <c r="L242" s="252"/>
      <c r="M242" s="252"/>
    </row>
    <row r="243" spans="1:14" s="122" customFormat="1" ht="14.25" customHeight="1">
      <c r="A243" s="44"/>
      <c r="B243" s="18" t="s">
        <v>2</v>
      </c>
      <c r="C243" s="244">
        <v>500</v>
      </c>
      <c r="D243" s="111"/>
      <c r="E243" s="111"/>
      <c r="F243" s="111"/>
      <c r="G243" s="111"/>
      <c r="H243" s="111"/>
      <c r="I243" s="111"/>
      <c r="J243" s="202"/>
      <c r="K243" s="202"/>
      <c r="L243" s="202"/>
      <c r="M243" s="202"/>
    </row>
    <row r="244" spans="1:14" s="249" customFormat="1" ht="28.5">
      <c r="A244" s="384" t="s">
        <v>314</v>
      </c>
      <c r="B244" s="279" t="s">
        <v>1</v>
      </c>
      <c r="C244" s="388">
        <v>500</v>
      </c>
      <c r="D244" s="256"/>
      <c r="E244" s="256"/>
      <c r="F244" s="256"/>
      <c r="G244" s="256"/>
      <c r="H244" s="256"/>
      <c r="I244" s="256"/>
      <c r="J244" s="252"/>
      <c r="K244" s="252"/>
      <c r="L244" s="252"/>
      <c r="M244" s="252"/>
    </row>
    <row r="245" spans="1:14" s="122" customFormat="1" ht="14.25" customHeight="1">
      <c r="A245" s="44"/>
      <c r="B245" s="18" t="s">
        <v>2</v>
      </c>
      <c r="C245" s="244">
        <v>500</v>
      </c>
      <c r="D245" s="111"/>
      <c r="E245" s="111"/>
      <c r="F245" s="111"/>
      <c r="G245" s="111"/>
      <c r="H245" s="111"/>
      <c r="I245" s="111"/>
      <c r="J245" s="202"/>
      <c r="K245" s="202"/>
      <c r="L245" s="202"/>
      <c r="M245" s="202"/>
    </row>
    <row r="246" spans="1:14" s="249" customFormat="1" ht="45">
      <c r="A246" s="310" t="s">
        <v>385</v>
      </c>
      <c r="B246" s="279" t="s">
        <v>1</v>
      </c>
      <c r="C246" s="388">
        <v>2340</v>
      </c>
      <c r="D246" s="256"/>
      <c r="E246" s="256"/>
      <c r="F246" s="256"/>
      <c r="G246" s="256"/>
      <c r="H246" s="256"/>
      <c r="I246" s="256"/>
      <c r="J246" s="252"/>
      <c r="K246" s="252"/>
      <c r="L246" s="252"/>
      <c r="M246" s="252"/>
    </row>
    <row r="247" spans="1:14" s="122" customFormat="1" ht="14.25">
      <c r="A247" s="44"/>
      <c r="B247" s="18" t="s">
        <v>2</v>
      </c>
      <c r="C247" s="244">
        <v>2340</v>
      </c>
      <c r="D247" s="111"/>
      <c r="E247" s="111"/>
      <c r="F247" s="111"/>
      <c r="G247" s="111"/>
      <c r="H247" s="111"/>
      <c r="I247" s="111"/>
      <c r="J247" s="202"/>
      <c r="K247" s="202"/>
      <c r="L247" s="202"/>
      <c r="M247" s="202"/>
    </row>
    <row r="248" spans="1:14" s="249" customFormat="1" ht="36" customHeight="1">
      <c r="A248" s="310" t="s">
        <v>386</v>
      </c>
      <c r="B248" s="279" t="s">
        <v>1</v>
      </c>
      <c r="C248" s="388">
        <v>2600</v>
      </c>
      <c r="D248" s="256"/>
      <c r="E248" s="256"/>
      <c r="F248" s="256"/>
      <c r="G248" s="256"/>
      <c r="H248" s="256"/>
      <c r="I248" s="256"/>
      <c r="J248" s="252"/>
      <c r="K248" s="252"/>
      <c r="L248" s="252"/>
      <c r="M248" s="252"/>
    </row>
    <row r="249" spans="1:14" s="122" customFormat="1" ht="14.25" customHeight="1">
      <c r="A249" s="44"/>
      <c r="B249" s="18" t="s">
        <v>2</v>
      </c>
      <c r="C249" s="244">
        <v>2600</v>
      </c>
      <c r="D249" s="111"/>
      <c r="E249" s="111"/>
      <c r="F249" s="111"/>
      <c r="G249" s="111"/>
      <c r="H249" s="111"/>
      <c r="I249" s="111"/>
      <c r="J249" s="202"/>
      <c r="K249" s="202"/>
      <c r="L249" s="202"/>
      <c r="M249" s="202"/>
    </row>
    <row r="250" spans="1:14" s="118" customFormat="1" ht="42.75">
      <c r="A250" s="393" t="s">
        <v>387</v>
      </c>
      <c r="B250" s="251" t="s">
        <v>1</v>
      </c>
      <c r="C250" s="302">
        <v>46</v>
      </c>
      <c r="D250" s="259"/>
      <c r="E250" s="259"/>
      <c r="F250" s="259"/>
      <c r="G250" s="259"/>
      <c r="H250" s="259"/>
      <c r="I250" s="259"/>
      <c r="J250" s="266"/>
      <c r="K250" s="266"/>
      <c r="L250" s="266"/>
      <c r="M250" s="266"/>
    </row>
    <row r="251" spans="1:14" s="122" customFormat="1" ht="14.25" customHeight="1">
      <c r="A251" s="44"/>
      <c r="B251" s="18" t="s">
        <v>2</v>
      </c>
      <c r="C251" s="244">
        <v>46</v>
      </c>
      <c r="D251" s="111"/>
      <c r="E251" s="111"/>
      <c r="F251" s="111"/>
      <c r="G251" s="111"/>
      <c r="H251" s="111"/>
      <c r="I251" s="111"/>
      <c r="J251" s="202"/>
      <c r="K251" s="202"/>
      <c r="L251" s="202"/>
      <c r="M251" s="202"/>
    </row>
    <row r="252" spans="1:14" s="249" customFormat="1" ht="28.5">
      <c r="A252" s="461" t="s">
        <v>388</v>
      </c>
      <c r="B252" s="279" t="s">
        <v>1</v>
      </c>
      <c r="C252" s="388">
        <v>6650</v>
      </c>
      <c r="D252" s="256"/>
      <c r="E252" s="256"/>
      <c r="F252" s="256"/>
      <c r="G252" s="256"/>
      <c r="H252" s="256"/>
      <c r="I252" s="256"/>
      <c r="J252" s="252"/>
      <c r="K252" s="252"/>
      <c r="L252" s="252"/>
      <c r="M252" s="252"/>
    </row>
    <row r="253" spans="1:14" s="122" customFormat="1" ht="14.25" customHeight="1">
      <c r="A253" s="44"/>
      <c r="B253" s="18" t="s">
        <v>2</v>
      </c>
      <c r="C253" s="244">
        <v>6650</v>
      </c>
      <c r="D253" s="111"/>
      <c r="E253" s="111"/>
      <c r="F253" s="111"/>
      <c r="G253" s="111"/>
      <c r="H253" s="111"/>
      <c r="I253" s="111"/>
      <c r="J253" s="202"/>
      <c r="K253" s="202"/>
      <c r="L253" s="202"/>
      <c r="M253" s="202"/>
    </row>
    <row r="254" spans="1:14" s="71" customFormat="1" ht="14.25" customHeight="1">
      <c r="A254" s="440" t="s">
        <v>77</v>
      </c>
      <c r="B254" s="441" t="s">
        <v>1</v>
      </c>
      <c r="C254" s="357">
        <f>C258+C260+C262+C264+C266</f>
        <v>34497</v>
      </c>
    </row>
    <row r="255" spans="1:14" s="71" customFormat="1" ht="14.25" customHeight="1">
      <c r="A255" s="442" t="s">
        <v>15</v>
      </c>
      <c r="B255" s="443" t="s">
        <v>2</v>
      </c>
      <c r="C255" s="357">
        <f>C259+C261+C263+C265+C267</f>
        <v>34497</v>
      </c>
    </row>
    <row r="256" spans="1:14" s="48" customFormat="1" ht="14.25">
      <c r="A256" s="433" t="s">
        <v>29</v>
      </c>
      <c r="B256" s="437" t="s">
        <v>1</v>
      </c>
      <c r="C256" s="247">
        <f>C258+C260+C262+C264+C266</f>
        <v>34497</v>
      </c>
      <c r="M256" s="178"/>
      <c r="N256" s="178"/>
    </row>
    <row r="257" spans="1:13" s="48" customFormat="1" ht="14.25">
      <c r="A257" s="433"/>
      <c r="B257" s="246" t="s">
        <v>2</v>
      </c>
      <c r="C257" s="247">
        <f>C259+C261+C263+C265+C267</f>
        <v>34497</v>
      </c>
    </row>
    <row r="258" spans="1:13" s="249" customFormat="1" ht="45">
      <c r="A258" s="310" t="s">
        <v>389</v>
      </c>
      <c r="B258" s="279" t="s">
        <v>1</v>
      </c>
      <c r="C258" s="388">
        <v>114</v>
      </c>
      <c r="D258" s="256"/>
      <c r="E258" s="256"/>
      <c r="F258" s="256"/>
      <c r="G258" s="256"/>
      <c r="H258" s="256"/>
      <c r="I258" s="256"/>
      <c r="J258" s="252"/>
      <c r="K258" s="252"/>
      <c r="L258" s="252"/>
      <c r="M258" s="252"/>
    </row>
    <row r="259" spans="1:13" s="122" customFormat="1" ht="14.25" customHeight="1">
      <c r="A259" s="44"/>
      <c r="B259" s="18" t="s">
        <v>2</v>
      </c>
      <c r="C259" s="244">
        <v>114</v>
      </c>
      <c r="D259" s="111"/>
      <c r="E259" s="111"/>
      <c r="F259" s="111"/>
      <c r="G259" s="111"/>
      <c r="H259" s="111"/>
      <c r="I259" s="111"/>
      <c r="J259" s="202"/>
      <c r="K259" s="202"/>
      <c r="L259" s="202"/>
      <c r="M259" s="202"/>
    </row>
    <row r="260" spans="1:13" s="249" customFormat="1" ht="45">
      <c r="A260" s="310" t="s">
        <v>390</v>
      </c>
      <c r="B260" s="279" t="s">
        <v>1</v>
      </c>
      <c r="C260" s="388">
        <v>6064</v>
      </c>
      <c r="D260" s="256"/>
      <c r="E260" s="256"/>
      <c r="F260" s="256"/>
      <c r="G260" s="256"/>
      <c r="H260" s="256"/>
      <c r="I260" s="256"/>
      <c r="J260" s="252"/>
      <c r="K260" s="252"/>
      <c r="L260" s="252"/>
      <c r="M260" s="252"/>
    </row>
    <row r="261" spans="1:13" s="122" customFormat="1" ht="14.25" customHeight="1">
      <c r="A261" s="44"/>
      <c r="B261" s="18" t="s">
        <v>2</v>
      </c>
      <c r="C261" s="244">
        <v>6064</v>
      </c>
      <c r="D261" s="111"/>
      <c r="E261" s="111"/>
      <c r="F261" s="111"/>
      <c r="G261" s="111"/>
      <c r="H261" s="111"/>
      <c r="I261" s="111"/>
      <c r="J261" s="202"/>
      <c r="K261" s="202"/>
      <c r="L261" s="202"/>
      <c r="M261" s="202"/>
    </row>
    <row r="262" spans="1:13" s="249" customFormat="1" ht="30">
      <c r="A262" s="310" t="s">
        <v>111</v>
      </c>
      <c r="B262" s="279" t="s">
        <v>1</v>
      </c>
      <c r="C262" s="388">
        <v>8200</v>
      </c>
      <c r="D262" s="256"/>
      <c r="E262" s="256"/>
      <c r="F262" s="256"/>
      <c r="G262" s="256"/>
      <c r="H262" s="256"/>
      <c r="I262" s="256"/>
      <c r="J262" s="252"/>
      <c r="K262" s="252"/>
      <c r="L262" s="252"/>
      <c r="M262" s="252"/>
    </row>
    <row r="263" spans="1:13" s="122" customFormat="1" ht="14.25" customHeight="1">
      <c r="A263" s="44"/>
      <c r="B263" s="18" t="s">
        <v>2</v>
      </c>
      <c r="C263" s="244">
        <v>8200</v>
      </c>
      <c r="D263" s="111"/>
      <c r="E263" s="111"/>
      <c r="F263" s="111"/>
      <c r="G263" s="111"/>
      <c r="H263" s="111"/>
      <c r="I263" s="111"/>
      <c r="J263" s="202"/>
      <c r="K263" s="202"/>
      <c r="L263" s="202"/>
      <c r="M263" s="202"/>
    </row>
    <row r="264" spans="1:13" s="249" customFormat="1" ht="45">
      <c r="A264" s="310" t="s">
        <v>391</v>
      </c>
      <c r="B264" s="279" t="s">
        <v>1</v>
      </c>
      <c r="C264" s="388">
        <v>5106</v>
      </c>
      <c r="D264" s="256"/>
      <c r="E264" s="256"/>
      <c r="F264" s="256"/>
      <c r="G264" s="256"/>
      <c r="H264" s="256"/>
      <c r="I264" s="256"/>
      <c r="J264" s="252"/>
      <c r="K264" s="252"/>
      <c r="L264" s="252"/>
      <c r="M264" s="252"/>
    </row>
    <row r="265" spans="1:13" s="122" customFormat="1" ht="14.25" customHeight="1">
      <c r="A265" s="44"/>
      <c r="B265" s="18" t="s">
        <v>2</v>
      </c>
      <c r="C265" s="244">
        <v>5106</v>
      </c>
      <c r="D265" s="111"/>
      <c r="E265" s="111"/>
      <c r="F265" s="111"/>
      <c r="G265" s="111"/>
      <c r="H265" s="111"/>
      <c r="I265" s="111"/>
      <c r="J265" s="202"/>
      <c r="K265" s="202"/>
      <c r="L265" s="202"/>
      <c r="M265" s="202"/>
    </row>
    <row r="266" spans="1:13" s="249" customFormat="1" ht="75">
      <c r="A266" s="310" t="s">
        <v>392</v>
      </c>
      <c r="B266" s="279" t="s">
        <v>1</v>
      </c>
      <c r="C266" s="388">
        <v>15013</v>
      </c>
      <c r="D266" s="256"/>
      <c r="E266" s="256"/>
      <c r="F266" s="256"/>
      <c r="G266" s="256"/>
      <c r="H266" s="256"/>
      <c r="I266" s="256"/>
      <c r="J266" s="252"/>
      <c r="K266" s="252"/>
      <c r="L266" s="252"/>
      <c r="M266" s="252"/>
    </row>
    <row r="267" spans="1:13" s="122" customFormat="1" ht="14.25" customHeight="1">
      <c r="A267" s="44"/>
      <c r="B267" s="18" t="s">
        <v>2</v>
      </c>
      <c r="C267" s="244">
        <v>15013</v>
      </c>
      <c r="D267" s="111"/>
      <c r="E267" s="111"/>
      <c r="F267" s="111"/>
      <c r="G267" s="111"/>
      <c r="H267" s="111"/>
      <c r="I267" s="111"/>
      <c r="J267" s="202"/>
      <c r="K267" s="202"/>
      <c r="L267" s="202"/>
      <c r="M267" s="202"/>
    </row>
    <row r="268" spans="1:13">
      <c r="A268" s="67" t="s">
        <v>42</v>
      </c>
      <c r="B268" s="68"/>
      <c r="C268" s="172"/>
      <c r="D268" s="92"/>
      <c r="E268" s="92"/>
      <c r="F268" s="92"/>
      <c r="G268" s="92"/>
      <c r="H268" s="92"/>
      <c r="I268" s="92"/>
      <c r="J268" s="54"/>
      <c r="K268" s="54"/>
      <c r="L268" s="13"/>
      <c r="M268" s="13"/>
    </row>
    <row r="269" spans="1:13">
      <c r="A269" s="130" t="s">
        <v>14</v>
      </c>
      <c r="B269" s="131"/>
      <c r="C269" s="144"/>
      <c r="D269" s="132"/>
      <c r="E269" s="132"/>
      <c r="F269" s="132"/>
      <c r="G269" s="132"/>
      <c r="H269" s="132"/>
      <c r="I269" s="133"/>
      <c r="J269" s="54"/>
      <c r="K269" s="13"/>
      <c r="L269" s="13"/>
      <c r="M269" s="13"/>
    </row>
    <row r="270" spans="1:13">
      <c r="A270" s="110" t="s">
        <v>22</v>
      </c>
      <c r="B270" s="106" t="s">
        <v>1</v>
      </c>
      <c r="C270" s="86">
        <f>C272+C282</f>
        <v>107989</v>
      </c>
      <c r="D270" s="52"/>
      <c r="E270" s="52"/>
      <c r="F270" s="52"/>
      <c r="G270" s="52"/>
      <c r="H270" s="52"/>
      <c r="I270" s="111"/>
      <c r="J270" s="13"/>
      <c r="K270" s="13"/>
      <c r="L270" s="13"/>
      <c r="M270" s="13"/>
    </row>
    <row r="271" spans="1:13">
      <c r="A271" s="110"/>
      <c r="B271" s="106" t="s">
        <v>2</v>
      </c>
      <c r="C271" s="86">
        <f>C273+C283</f>
        <v>107989</v>
      </c>
      <c r="D271" s="52"/>
      <c r="E271" s="52"/>
      <c r="F271" s="52"/>
      <c r="G271" s="52"/>
      <c r="H271" s="52"/>
      <c r="I271" s="111"/>
      <c r="J271" s="13"/>
      <c r="K271" s="13"/>
      <c r="L271" s="13"/>
      <c r="M271" s="13"/>
    </row>
    <row r="272" spans="1:13">
      <c r="A272" s="39" t="s">
        <v>28</v>
      </c>
      <c r="B272" s="12" t="s">
        <v>1</v>
      </c>
      <c r="C272" s="32">
        <f>C274+C276</f>
        <v>62609</v>
      </c>
      <c r="D272" s="52"/>
      <c r="E272" s="52"/>
      <c r="F272" s="52"/>
      <c r="G272" s="52"/>
      <c r="H272" s="52"/>
      <c r="I272" s="52"/>
      <c r="J272" s="13"/>
      <c r="K272" s="13"/>
      <c r="L272" s="13"/>
      <c r="M272" s="13"/>
    </row>
    <row r="273" spans="1:13">
      <c r="A273" s="14" t="s">
        <v>20</v>
      </c>
      <c r="B273" s="11" t="s">
        <v>2</v>
      </c>
      <c r="C273" s="32">
        <f>C275+C277</f>
        <v>62609</v>
      </c>
      <c r="D273" s="52"/>
      <c r="E273" s="52"/>
      <c r="F273" s="52"/>
      <c r="G273" s="52"/>
      <c r="H273" s="52"/>
      <c r="I273" s="52"/>
      <c r="J273" s="13"/>
      <c r="K273" s="13"/>
      <c r="L273" s="13"/>
      <c r="M273" s="13"/>
    </row>
    <row r="274" spans="1:13" s="73" customFormat="1" ht="25.5">
      <c r="A274" s="269" t="s">
        <v>125</v>
      </c>
      <c r="B274" s="78" t="s">
        <v>1</v>
      </c>
      <c r="C274" s="57">
        <f>C295+C344</f>
        <v>40363</v>
      </c>
      <c r="D274" s="183"/>
      <c r="E274" s="183"/>
      <c r="F274" s="183"/>
      <c r="G274" s="183"/>
      <c r="H274" s="183"/>
      <c r="I274" s="183"/>
    </row>
    <row r="275" spans="1:13" s="73" customFormat="1">
      <c r="A275" s="15"/>
      <c r="B275" s="50" t="s">
        <v>2</v>
      </c>
      <c r="C275" s="57">
        <f>C296+C345</f>
        <v>40363</v>
      </c>
      <c r="D275" s="183"/>
      <c r="E275" s="183"/>
      <c r="F275" s="183"/>
      <c r="G275" s="183"/>
      <c r="H275" s="183"/>
      <c r="I275" s="183"/>
    </row>
    <row r="276" spans="1:13">
      <c r="A276" s="16" t="s">
        <v>10</v>
      </c>
      <c r="B276" s="9" t="s">
        <v>1</v>
      </c>
      <c r="C276" s="23">
        <f>C278</f>
        <v>22246</v>
      </c>
      <c r="D276" s="52"/>
      <c r="E276" s="52"/>
      <c r="F276" s="52"/>
      <c r="G276" s="52"/>
      <c r="H276" s="52"/>
      <c r="I276" s="52"/>
      <c r="J276" s="13"/>
      <c r="K276" s="13"/>
      <c r="L276" s="13"/>
      <c r="M276" s="13"/>
    </row>
    <row r="277" spans="1:13">
      <c r="A277" s="15"/>
      <c r="B277" s="11" t="s">
        <v>2</v>
      </c>
      <c r="C277" s="23">
        <f>C279</f>
        <v>22246</v>
      </c>
      <c r="D277" s="52"/>
      <c r="E277" s="52"/>
      <c r="F277" s="52"/>
      <c r="G277" s="52"/>
      <c r="H277" s="52"/>
      <c r="I277" s="52"/>
      <c r="J277" s="13"/>
      <c r="K277" s="13"/>
      <c r="L277" s="13"/>
      <c r="M277" s="13"/>
    </row>
    <row r="278" spans="1:13">
      <c r="A278" s="16" t="s">
        <v>13</v>
      </c>
      <c r="B278" s="12" t="s">
        <v>1</v>
      </c>
      <c r="C278" s="23">
        <f>C280</f>
        <v>22246</v>
      </c>
      <c r="D278" s="52"/>
      <c r="E278" s="52"/>
      <c r="F278" s="52"/>
      <c r="G278" s="52"/>
      <c r="H278" s="52"/>
      <c r="I278" s="52"/>
      <c r="J278" s="13"/>
      <c r="K278" s="13"/>
      <c r="L278" s="13"/>
      <c r="M278" s="13"/>
    </row>
    <row r="279" spans="1:13">
      <c r="A279" s="10"/>
      <c r="B279" s="11" t="s">
        <v>2</v>
      </c>
      <c r="C279" s="23">
        <f>C281</f>
        <v>22246</v>
      </c>
      <c r="D279" s="52"/>
      <c r="E279" s="52"/>
      <c r="F279" s="52"/>
      <c r="G279" s="52"/>
      <c r="H279" s="52"/>
      <c r="I279" s="52"/>
      <c r="J279" s="13"/>
      <c r="K279" s="13"/>
      <c r="L279" s="13"/>
      <c r="M279" s="13"/>
    </row>
    <row r="280" spans="1:13">
      <c r="A280" s="29" t="s">
        <v>29</v>
      </c>
      <c r="B280" s="17" t="s">
        <v>1</v>
      </c>
      <c r="C280" s="23">
        <f>C305+C373</f>
        <v>22246</v>
      </c>
      <c r="D280" s="52"/>
      <c r="E280" s="52"/>
      <c r="F280" s="52"/>
      <c r="G280" s="52"/>
      <c r="H280" s="52"/>
      <c r="I280" s="52"/>
      <c r="J280" s="13"/>
      <c r="K280" s="13"/>
      <c r="L280" s="13"/>
      <c r="M280" s="13"/>
    </row>
    <row r="281" spans="1:13">
      <c r="A281" s="10"/>
      <c r="B281" s="18" t="s">
        <v>2</v>
      </c>
      <c r="C281" s="23">
        <f>C306+C374</f>
        <v>22246</v>
      </c>
      <c r="D281" s="52"/>
      <c r="E281" s="52"/>
      <c r="F281" s="52"/>
      <c r="G281" s="52"/>
      <c r="H281" s="52"/>
      <c r="I281" s="52"/>
      <c r="J281" s="13"/>
      <c r="K281" s="13"/>
      <c r="L281" s="13"/>
      <c r="M281" s="13"/>
    </row>
    <row r="282" spans="1:13">
      <c r="A282" s="39" t="s">
        <v>43</v>
      </c>
      <c r="B282" s="12" t="s">
        <v>1</v>
      </c>
      <c r="C282" s="32">
        <f t="shared" ref="C282:C287" si="7">C284</f>
        <v>45380</v>
      </c>
      <c r="D282" s="52"/>
      <c r="E282" s="52"/>
      <c r="F282" s="52"/>
      <c r="G282" s="52"/>
      <c r="H282" s="52"/>
      <c r="I282" s="52"/>
      <c r="J282" s="13"/>
      <c r="K282" s="13"/>
      <c r="L282" s="13"/>
      <c r="M282" s="13"/>
    </row>
    <row r="283" spans="1:13">
      <c r="A283" s="14" t="s">
        <v>9</v>
      </c>
      <c r="B283" s="11" t="s">
        <v>2</v>
      </c>
      <c r="C283" s="32">
        <f t="shared" si="7"/>
        <v>45380</v>
      </c>
      <c r="D283" s="52"/>
      <c r="E283" s="52"/>
      <c r="F283" s="52"/>
      <c r="G283" s="52"/>
      <c r="H283" s="52"/>
      <c r="I283" s="52"/>
      <c r="J283" s="13"/>
      <c r="K283" s="13"/>
      <c r="L283" s="13"/>
      <c r="M283" s="13"/>
    </row>
    <row r="284" spans="1:13">
      <c r="A284" s="16" t="s">
        <v>10</v>
      </c>
      <c r="B284" s="9" t="s">
        <v>1</v>
      </c>
      <c r="C284" s="23">
        <f t="shared" si="7"/>
        <v>45380</v>
      </c>
      <c r="D284" s="52"/>
      <c r="E284" s="52"/>
      <c r="F284" s="52"/>
      <c r="G284" s="52"/>
      <c r="H284" s="52"/>
      <c r="I284" s="52"/>
      <c r="J284" s="13"/>
      <c r="K284" s="13"/>
      <c r="L284" s="13"/>
      <c r="M284" s="13"/>
    </row>
    <row r="285" spans="1:13">
      <c r="A285" s="15"/>
      <c r="B285" s="11" t="s">
        <v>2</v>
      </c>
      <c r="C285" s="23">
        <f t="shared" si="7"/>
        <v>45380</v>
      </c>
      <c r="D285" s="52"/>
      <c r="E285" s="52"/>
      <c r="F285" s="52"/>
      <c r="G285" s="52"/>
      <c r="H285" s="52"/>
      <c r="I285" s="52"/>
      <c r="J285" s="13"/>
      <c r="K285" s="13"/>
      <c r="L285" s="13"/>
      <c r="M285" s="13"/>
    </row>
    <row r="286" spans="1:13">
      <c r="A286" s="16" t="s">
        <v>13</v>
      </c>
      <c r="B286" s="12" t="s">
        <v>1</v>
      </c>
      <c r="C286" s="23">
        <f t="shared" si="7"/>
        <v>45380</v>
      </c>
      <c r="D286" s="52"/>
      <c r="E286" s="52"/>
      <c r="F286" s="52"/>
      <c r="G286" s="52"/>
      <c r="H286" s="52"/>
      <c r="I286" s="52"/>
      <c r="J286" s="13"/>
      <c r="K286" s="13"/>
      <c r="L286" s="13"/>
      <c r="M286" s="13"/>
    </row>
    <row r="287" spans="1:13">
      <c r="A287" s="10"/>
      <c r="B287" s="11" t="s">
        <v>2</v>
      </c>
      <c r="C287" s="23">
        <f t="shared" si="7"/>
        <v>45380</v>
      </c>
      <c r="D287" s="52"/>
      <c r="E287" s="52"/>
      <c r="F287" s="52"/>
      <c r="G287" s="52"/>
      <c r="H287" s="52"/>
      <c r="I287" s="52"/>
      <c r="J287" s="13"/>
      <c r="K287" s="13"/>
      <c r="L287" s="13"/>
      <c r="M287" s="13"/>
    </row>
    <row r="288" spans="1:13">
      <c r="A288" s="29" t="s">
        <v>29</v>
      </c>
      <c r="B288" s="17" t="s">
        <v>1</v>
      </c>
      <c r="C288" s="23">
        <f>C318+C331+C356</f>
        <v>45380</v>
      </c>
      <c r="D288" s="52"/>
      <c r="E288" s="52"/>
      <c r="F288" s="52"/>
      <c r="G288" s="52"/>
      <c r="H288" s="52"/>
      <c r="I288" s="52"/>
      <c r="J288" s="13"/>
      <c r="K288" s="13"/>
      <c r="L288" s="13"/>
      <c r="M288" s="13"/>
    </row>
    <row r="289" spans="1:13">
      <c r="A289" s="10"/>
      <c r="B289" s="18" t="s">
        <v>2</v>
      </c>
      <c r="C289" s="23">
        <f>C319+C332+C357</f>
        <v>45380</v>
      </c>
      <c r="D289" s="52"/>
      <c r="E289" s="52"/>
      <c r="F289" s="52"/>
      <c r="G289" s="52"/>
      <c r="H289" s="52"/>
      <c r="I289" s="52"/>
      <c r="J289" s="13"/>
      <c r="K289" s="13"/>
      <c r="L289" s="13"/>
      <c r="M289" s="13"/>
    </row>
    <row r="290" spans="1:13" s="48" customFormat="1">
      <c r="A290" s="229" t="s">
        <v>18</v>
      </c>
      <c r="B290" s="230"/>
      <c r="C290" s="231"/>
      <c r="D290" s="152"/>
      <c r="E290" s="153"/>
      <c r="F290" s="152"/>
      <c r="G290" s="152"/>
      <c r="H290" s="152"/>
      <c r="I290" s="152"/>
    </row>
    <row r="291" spans="1:13" s="48" customFormat="1">
      <c r="A291" s="184" t="s">
        <v>14</v>
      </c>
      <c r="B291" s="78" t="s">
        <v>1</v>
      </c>
      <c r="C291" s="57">
        <f t="shared" ref="C291:C292" si="8">C293</f>
        <v>39101</v>
      </c>
      <c r="D291" s="154"/>
      <c r="E291" s="154"/>
      <c r="F291" s="154"/>
      <c r="G291" s="154"/>
      <c r="H291" s="154"/>
      <c r="I291" s="154"/>
    </row>
    <row r="292" spans="1:13" s="48" customFormat="1">
      <c r="A292" s="26" t="s">
        <v>48</v>
      </c>
      <c r="B292" s="18" t="s">
        <v>2</v>
      </c>
      <c r="C292" s="57">
        <f t="shared" si="8"/>
        <v>39101</v>
      </c>
      <c r="D292" s="54"/>
      <c r="E292" s="54"/>
      <c r="F292" s="54"/>
      <c r="G292" s="54"/>
      <c r="H292" s="54"/>
      <c r="I292" s="54"/>
    </row>
    <row r="293" spans="1:13" s="48" customFormat="1">
      <c r="A293" s="174" t="s">
        <v>28</v>
      </c>
      <c r="B293" s="17" t="s">
        <v>1</v>
      </c>
      <c r="C293" s="51">
        <f>C295+C301</f>
        <v>39101</v>
      </c>
      <c r="D293" s="54"/>
      <c r="E293" s="54"/>
      <c r="F293" s="54"/>
      <c r="G293" s="54"/>
      <c r="H293" s="54"/>
      <c r="I293" s="54"/>
    </row>
    <row r="294" spans="1:13" s="48" customFormat="1">
      <c r="A294" s="26" t="s">
        <v>49</v>
      </c>
      <c r="B294" s="18" t="s">
        <v>2</v>
      </c>
      <c r="C294" s="51">
        <f>C296+C302</f>
        <v>39101</v>
      </c>
      <c r="D294" s="54"/>
      <c r="E294" s="54"/>
      <c r="F294" s="54"/>
      <c r="G294" s="54"/>
      <c r="H294" s="54"/>
      <c r="I294" s="54"/>
    </row>
    <row r="295" spans="1:13" s="73" customFormat="1" ht="25.5">
      <c r="A295" s="269" t="s">
        <v>125</v>
      </c>
      <c r="B295" s="78" t="s">
        <v>1</v>
      </c>
      <c r="C295" s="57">
        <f>C297+C299</f>
        <v>37750</v>
      </c>
      <c r="D295" s="183"/>
      <c r="E295" s="183"/>
      <c r="F295" s="183"/>
      <c r="G295" s="183"/>
      <c r="H295" s="183"/>
      <c r="I295" s="183"/>
    </row>
    <row r="296" spans="1:13" s="73" customFormat="1">
      <c r="A296" s="15"/>
      <c r="B296" s="50" t="s">
        <v>2</v>
      </c>
      <c r="C296" s="57">
        <f>C298+C300</f>
        <v>37750</v>
      </c>
      <c r="D296" s="183"/>
      <c r="E296" s="183"/>
      <c r="F296" s="183"/>
      <c r="G296" s="183"/>
      <c r="H296" s="183"/>
      <c r="I296" s="183"/>
    </row>
    <row r="297" spans="1:13" s="208" customFormat="1" ht="28.5">
      <c r="A297" s="299" t="s">
        <v>149</v>
      </c>
      <c r="B297" s="300" t="s">
        <v>1</v>
      </c>
      <c r="C297" s="301">
        <v>750</v>
      </c>
      <c r="D297" s="270"/>
      <c r="E297" s="270"/>
      <c r="F297" s="270"/>
      <c r="G297" s="270"/>
      <c r="H297" s="270"/>
      <c r="I297" s="270"/>
    </row>
    <row r="298" spans="1:13" s="73" customFormat="1">
      <c r="A298" s="58"/>
      <c r="B298" s="50" t="s">
        <v>2</v>
      </c>
      <c r="C298" s="57">
        <v>750</v>
      </c>
      <c r="D298" s="183"/>
      <c r="E298" s="183"/>
      <c r="F298" s="183"/>
      <c r="G298" s="183"/>
      <c r="H298" s="183"/>
      <c r="I298" s="183"/>
    </row>
    <row r="299" spans="1:13" s="471" customFormat="1" ht="28.5">
      <c r="A299" s="476" t="s">
        <v>148</v>
      </c>
      <c r="B299" s="477" t="s">
        <v>1</v>
      </c>
      <c r="C299" s="478">
        <v>37000</v>
      </c>
    </row>
    <row r="300" spans="1:13" s="482" customFormat="1" ht="14.25">
      <c r="A300" s="479"/>
      <c r="B300" s="480" t="s">
        <v>2</v>
      </c>
      <c r="C300" s="481">
        <v>37000</v>
      </c>
    </row>
    <row r="301" spans="1:13" s="73" customFormat="1" ht="15">
      <c r="A301" s="448" t="s">
        <v>10</v>
      </c>
      <c r="B301" s="441" t="s">
        <v>1</v>
      </c>
      <c r="C301" s="357">
        <f t="shared" ref="C301:C306" si="9">C303</f>
        <v>1351</v>
      </c>
      <c r="D301" s="183"/>
      <c r="E301" s="183"/>
      <c r="F301" s="183"/>
      <c r="G301" s="183"/>
      <c r="H301" s="183"/>
      <c r="I301" s="183"/>
    </row>
    <row r="302" spans="1:13" s="73" customFormat="1" ht="15">
      <c r="A302" s="450"/>
      <c r="B302" s="443" t="s">
        <v>2</v>
      </c>
      <c r="C302" s="357">
        <f t="shared" si="9"/>
        <v>1351</v>
      </c>
      <c r="D302" s="183"/>
      <c r="E302" s="183"/>
      <c r="F302" s="183"/>
      <c r="G302" s="183"/>
      <c r="H302" s="183"/>
      <c r="I302" s="183"/>
    </row>
    <row r="303" spans="1:13" s="73" customFormat="1" ht="14.25">
      <c r="A303" s="448" t="s">
        <v>13</v>
      </c>
      <c r="B303" s="441" t="s">
        <v>1</v>
      </c>
      <c r="C303" s="444">
        <f t="shared" si="9"/>
        <v>1351</v>
      </c>
      <c r="D303" s="57">
        <f>D305</f>
        <v>0</v>
      </c>
      <c r="E303" s="183"/>
      <c r="F303" s="183"/>
      <c r="G303" s="183"/>
      <c r="H303" s="183"/>
      <c r="I303" s="183"/>
    </row>
    <row r="304" spans="1:13" s="73" customFormat="1" ht="14.25">
      <c r="A304" s="459"/>
      <c r="B304" s="443" t="s">
        <v>2</v>
      </c>
      <c r="C304" s="444">
        <f t="shared" si="9"/>
        <v>1351</v>
      </c>
      <c r="D304" s="183"/>
      <c r="E304" s="183"/>
      <c r="F304" s="183"/>
      <c r="G304" s="183"/>
      <c r="H304" s="183"/>
      <c r="I304" s="183"/>
    </row>
    <row r="305" spans="1:10" s="73" customFormat="1" ht="14.25">
      <c r="A305" s="460" t="s">
        <v>29</v>
      </c>
      <c r="B305" s="441" t="s">
        <v>1</v>
      </c>
      <c r="C305" s="444">
        <f t="shared" si="9"/>
        <v>1351</v>
      </c>
      <c r="D305" s="183"/>
      <c r="E305" s="183"/>
      <c r="F305" s="183"/>
      <c r="G305" s="183"/>
      <c r="H305" s="183"/>
      <c r="I305" s="183"/>
    </row>
    <row r="306" spans="1:10" s="73" customFormat="1" ht="14.25">
      <c r="A306" s="459"/>
      <c r="B306" s="443" t="s">
        <v>2</v>
      </c>
      <c r="C306" s="444">
        <f t="shared" si="9"/>
        <v>1351</v>
      </c>
      <c r="D306" s="183"/>
      <c r="E306" s="183"/>
      <c r="F306" s="183"/>
      <c r="G306" s="183"/>
      <c r="H306" s="183"/>
      <c r="I306" s="183"/>
    </row>
    <row r="307" spans="1:10" s="471" customFormat="1" ht="21.75" customHeight="1">
      <c r="A307" s="476" t="s">
        <v>150</v>
      </c>
      <c r="B307" s="477" t="s">
        <v>1</v>
      </c>
      <c r="C307" s="478">
        <v>1351</v>
      </c>
    </row>
    <row r="308" spans="1:10" s="482" customFormat="1" ht="14.25">
      <c r="A308" s="479"/>
      <c r="B308" s="480" t="s">
        <v>2</v>
      </c>
      <c r="C308" s="481">
        <v>1351</v>
      </c>
    </row>
    <row r="309" spans="1:10">
      <c r="A309" s="521" t="s">
        <v>40</v>
      </c>
      <c r="B309" s="522"/>
      <c r="C309" s="522"/>
      <c r="D309"/>
      <c r="E309" s="55"/>
      <c r="F309" s="13"/>
      <c r="G309" s="13"/>
      <c r="H309" s="13"/>
      <c r="I309" s="13"/>
      <c r="J309" s="13"/>
    </row>
    <row r="310" spans="1:10">
      <c r="A310" s="97" t="s">
        <v>14</v>
      </c>
      <c r="B310" s="17" t="s">
        <v>1</v>
      </c>
      <c r="C310" s="116">
        <f t="shared" ref="C310:C317" si="10">C312</f>
        <v>1070</v>
      </c>
      <c r="D310"/>
      <c r="E310" s="125"/>
      <c r="F310" s="13"/>
      <c r="G310" s="13"/>
      <c r="H310" s="13"/>
      <c r="I310" s="13"/>
      <c r="J310" s="13"/>
    </row>
    <row r="311" spans="1:10">
      <c r="A311" s="26" t="s">
        <v>15</v>
      </c>
      <c r="B311" s="18" t="s">
        <v>2</v>
      </c>
      <c r="C311" s="116">
        <f t="shared" si="10"/>
        <v>1070</v>
      </c>
      <c r="D311"/>
      <c r="E311" s="13"/>
      <c r="F311" s="13"/>
      <c r="G311" s="13"/>
      <c r="H311" s="13"/>
      <c r="I311" s="13"/>
      <c r="J311" s="13"/>
    </row>
    <row r="312" spans="1:10">
      <c r="A312" s="39" t="s">
        <v>43</v>
      </c>
      <c r="B312" s="12" t="s">
        <v>1</v>
      </c>
      <c r="C312" s="34">
        <f t="shared" si="10"/>
        <v>1070</v>
      </c>
      <c r="D312"/>
      <c r="E312" s="13"/>
      <c r="F312" s="13"/>
      <c r="G312" s="13"/>
      <c r="H312" s="13"/>
      <c r="I312" s="13"/>
      <c r="J312" s="13"/>
    </row>
    <row r="313" spans="1:10">
      <c r="A313" s="14" t="s">
        <v>9</v>
      </c>
      <c r="B313" s="11" t="s">
        <v>2</v>
      </c>
      <c r="C313" s="34">
        <f t="shared" si="10"/>
        <v>1070</v>
      </c>
      <c r="D313"/>
      <c r="E313" s="13"/>
      <c r="F313" s="13"/>
      <c r="G313" s="13"/>
      <c r="H313" s="13"/>
      <c r="I313" s="13"/>
      <c r="J313" s="13"/>
    </row>
    <row r="314" spans="1:10">
      <c r="A314" s="16" t="s">
        <v>10</v>
      </c>
      <c r="B314" s="9" t="s">
        <v>1</v>
      </c>
      <c r="C314" s="120">
        <f t="shared" si="10"/>
        <v>1070</v>
      </c>
      <c r="D314"/>
    </row>
    <row r="315" spans="1:10">
      <c r="A315" s="15"/>
      <c r="B315" s="11" t="s">
        <v>2</v>
      </c>
      <c r="C315" s="120">
        <f t="shared" si="10"/>
        <v>1070</v>
      </c>
      <c r="D315"/>
    </row>
    <row r="316" spans="1:10">
      <c r="A316" s="24" t="s">
        <v>26</v>
      </c>
      <c r="B316" s="17" t="s">
        <v>1</v>
      </c>
      <c r="C316" s="120">
        <f t="shared" si="10"/>
        <v>1070</v>
      </c>
      <c r="D316"/>
    </row>
    <row r="317" spans="1:10">
      <c r="A317" s="24"/>
      <c r="B317" s="18" t="s">
        <v>2</v>
      </c>
      <c r="C317" s="120">
        <f t="shared" si="10"/>
        <v>1070</v>
      </c>
      <c r="D317"/>
    </row>
    <row r="318" spans="1:10">
      <c r="A318" s="25" t="s">
        <v>27</v>
      </c>
      <c r="B318" s="17" t="s">
        <v>1</v>
      </c>
      <c r="C318" s="120">
        <f>C320</f>
        <v>1070</v>
      </c>
      <c r="D318"/>
    </row>
    <row r="319" spans="1:10">
      <c r="A319" s="24"/>
      <c r="B319" s="18" t="s">
        <v>2</v>
      </c>
      <c r="C319" s="120">
        <f>C321</f>
        <v>1070</v>
      </c>
      <c r="D319"/>
    </row>
    <row r="320" spans="1:10" s="85" customFormat="1">
      <c r="A320" s="115" t="s">
        <v>91</v>
      </c>
      <c r="B320" s="33" t="s">
        <v>1</v>
      </c>
      <c r="C320" s="32">
        <f>C322</f>
        <v>1070</v>
      </c>
    </row>
    <row r="321" spans="1:13" s="85" customFormat="1">
      <c r="A321" s="38"/>
      <c r="B321" s="35" t="s">
        <v>2</v>
      </c>
      <c r="C321" s="32">
        <f>C323</f>
        <v>1070</v>
      </c>
    </row>
    <row r="322" spans="1:13" s="118" customFormat="1" ht="15.75">
      <c r="A322" s="349" t="s">
        <v>116</v>
      </c>
      <c r="B322" s="251" t="s">
        <v>1</v>
      </c>
      <c r="C322" s="301">
        <v>1070</v>
      </c>
    </row>
    <row r="323" spans="1:13" s="126" customFormat="1">
      <c r="A323" s="205"/>
      <c r="B323" s="112" t="s">
        <v>2</v>
      </c>
      <c r="C323" s="57">
        <v>1070</v>
      </c>
    </row>
    <row r="324" spans="1:13" s="48" customFormat="1">
      <c r="A324" s="519" t="s">
        <v>36</v>
      </c>
      <c r="B324" s="519"/>
      <c r="C324" s="519"/>
    </row>
    <row r="325" spans="1:13" s="48" customFormat="1">
      <c r="A325" s="25" t="s">
        <v>14</v>
      </c>
      <c r="B325" s="17" t="s">
        <v>1</v>
      </c>
      <c r="C325" s="23">
        <f t="shared" ref="C325:C332" si="11">C327</f>
        <v>43810</v>
      </c>
      <c r="E325" s="87"/>
    </row>
    <row r="326" spans="1:13" s="48" customFormat="1">
      <c r="A326" s="26" t="s">
        <v>15</v>
      </c>
      <c r="B326" s="18" t="s">
        <v>2</v>
      </c>
      <c r="C326" s="23">
        <f t="shared" si="11"/>
        <v>43810</v>
      </c>
      <c r="E326" s="87"/>
    </row>
    <row r="327" spans="1:13" s="48" customFormat="1">
      <c r="A327" s="30" t="s">
        <v>17</v>
      </c>
      <c r="B327" s="12" t="s">
        <v>1</v>
      </c>
      <c r="C327" s="23">
        <f t="shared" si="11"/>
        <v>43810</v>
      </c>
      <c r="E327" s="87"/>
    </row>
    <row r="328" spans="1:13" s="48" customFormat="1">
      <c r="A328" s="14" t="s">
        <v>9</v>
      </c>
      <c r="B328" s="11" t="s">
        <v>2</v>
      </c>
      <c r="C328" s="23">
        <f t="shared" si="11"/>
        <v>43810</v>
      </c>
    </row>
    <row r="329" spans="1:13" s="48" customFormat="1">
      <c r="A329" s="16" t="s">
        <v>10</v>
      </c>
      <c r="B329" s="9" t="s">
        <v>1</v>
      </c>
      <c r="C329" s="23">
        <f t="shared" si="11"/>
        <v>43810</v>
      </c>
    </row>
    <row r="330" spans="1:13" s="48" customFormat="1">
      <c r="A330" s="15"/>
      <c r="B330" s="11" t="s">
        <v>2</v>
      </c>
      <c r="C330" s="23">
        <f t="shared" si="11"/>
        <v>43810</v>
      </c>
    </row>
    <row r="331" spans="1:13">
      <c r="A331" s="29" t="s">
        <v>29</v>
      </c>
      <c r="B331" s="17" t="s">
        <v>1</v>
      </c>
      <c r="C331" s="23">
        <f t="shared" si="11"/>
        <v>43810</v>
      </c>
      <c r="D331" s="52"/>
      <c r="E331" s="52"/>
      <c r="F331" s="52"/>
      <c r="G331" s="52"/>
      <c r="H331" s="52"/>
      <c r="I331" s="52"/>
      <c r="J331" s="13"/>
      <c r="K331" s="13"/>
      <c r="L331" s="13"/>
      <c r="M331" s="13"/>
    </row>
    <row r="332" spans="1:13">
      <c r="A332" s="10"/>
      <c r="B332" s="18" t="s">
        <v>2</v>
      </c>
      <c r="C332" s="23">
        <f t="shared" si="11"/>
        <v>43810</v>
      </c>
      <c r="D332" s="52"/>
      <c r="E332" s="52"/>
      <c r="F332" s="52"/>
      <c r="G332" s="52"/>
      <c r="H332" s="52"/>
      <c r="I332" s="52"/>
      <c r="J332" s="13"/>
      <c r="K332" s="13"/>
      <c r="L332" s="13"/>
      <c r="M332" s="13"/>
    </row>
    <row r="333" spans="1:13" s="221" customFormat="1">
      <c r="A333" s="213" t="s">
        <v>73</v>
      </c>
      <c r="B333" s="214" t="s">
        <v>1</v>
      </c>
      <c r="C333" s="215">
        <f>C335+C337</f>
        <v>43810</v>
      </c>
      <c r="D333" s="220"/>
    </row>
    <row r="334" spans="1:13" s="217" customFormat="1">
      <c r="A334" s="282"/>
      <c r="B334" s="219" t="s">
        <v>2</v>
      </c>
      <c r="C334" s="215">
        <f>C336+C338</f>
        <v>43810</v>
      </c>
      <c r="D334" s="216"/>
    </row>
    <row r="335" spans="1:13" s="249" customFormat="1" ht="38.25">
      <c r="A335" s="368" t="s">
        <v>74</v>
      </c>
      <c r="B335" s="279" t="s">
        <v>1</v>
      </c>
      <c r="C335" s="250">
        <v>16954</v>
      </c>
      <c r="D335" s="256"/>
      <c r="E335" s="256"/>
      <c r="F335" s="257"/>
      <c r="G335" s="250"/>
      <c r="H335" s="250"/>
      <c r="I335" s="252"/>
      <c r="J335" s="252"/>
      <c r="K335" s="252"/>
    </row>
    <row r="336" spans="1:13" s="122" customFormat="1" ht="16.5" customHeight="1">
      <c r="A336" s="203"/>
      <c r="B336" s="89" t="s">
        <v>2</v>
      </c>
      <c r="C336" s="120">
        <v>16954</v>
      </c>
      <c r="D336" s="111"/>
      <c r="E336" s="111"/>
      <c r="F336" s="222"/>
      <c r="G336" s="120"/>
      <c r="H336" s="120"/>
      <c r="I336" s="202"/>
      <c r="J336" s="202"/>
      <c r="K336" s="202"/>
    </row>
    <row r="337" spans="1:22" s="118" customFormat="1" ht="21" customHeight="1">
      <c r="A337" s="370" t="s">
        <v>273</v>
      </c>
      <c r="B337" s="251" t="s">
        <v>1</v>
      </c>
      <c r="C337" s="301">
        <v>26856</v>
      </c>
    </row>
    <row r="338" spans="1:22" s="126" customFormat="1">
      <c r="A338" s="205"/>
      <c r="B338" s="112" t="s">
        <v>2</v>
      </c>
      <c r="C338" s="57">
        <v>26856</v>
      </c>
    </row>
    <row r="339" spans="1:22" s="66" customFormat="1">
      <c r="A339" s="519" t="s">
        <v>33</v>
      </c>
      <c r="B339" s="519"/>
      <c r="C339" s="519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</row>
    <row r="340" spans="1:22" s="118" customFormat="1" ht="18" customHeight="1">
      <c r="A340" s="25" t="s">
        <v>14</v>
      </c>
      <c r="B340" s="251" t="s">
        <v>1</v>
      </c>
      <c r="C340" s="57">
        <f>C342+C352</f>
        <v>3113</v>
      </c>
    </row>
    <row r="341" spans="1:22" s="126" customFormat="1">
      <c r="A341" s="26" t="s">
        <v>15</v>
      </c>
      <c r="B341" s="112" t="s">
        <v>2</v>
      </c>
      <c r="C341" s="57">
        <f>C343+C353</f>
        <v>3113</v>
      </c>
    </row>
    <row r="342" spans="1:22" s="48" customFormat="1">
      <c r="A342" s="174" t="s">
        <v>28</v>
      </c>
      <c r="B342" s="17" t="s">
        <v>1</v>
      </c>
      <c r="C342" s="32">
        <f t="shared" ref="C342:C345" si="12">C344</f>
        <v>2613</v>
      </c>
      <c r="D342" s="54"/>
      <c r="E342" s="54"/>
      <c r="F342" s="54"/>
      <c r="G342" s="54"/>
      <c r="H342" s="54"/>
      <c r="I342" s="54"/>
    </row>
    <row r="343" spans="1:22" s="48" customFormat="1">
      <c r="A343" s="26" t="s">
        <v>49</v>
      </c>
      <c r="B343" s="18" t="s">
        <v>2</v>
      </c>
      <c r="C343" s="32">
        <f t="shared" si="12"/>
        <v>2613</v>
      </c>
      <c r="D343" s="54"/>
      <c r="E343" s="54"/>
      <c r="F343" s="54"/>
      <c r="G343" s="54"/>
      <c r="H343" s="54"/>
      <c r="I343" s="54"/>
    </row>
    <row r="344" spans="1:22" s="73" customFormat="1" ht="25.5">
      <c r="A344" s="269" t="s">
        <v>125</v>
      </c>
      <c r="B344" s="78" t="s">
        <v>1</v>
      </c>
      <c r="C344" s="57">
        <f t="shared" si="12"/>
        <v>2613</v>
      </c>
      <c r="D344" s="183"/>
      <c r="E344" s="183"/>
      <c r="F344" s="183"/>
      <c r="G344" s="183"/>
      <c r="H344" s="183"/>
      <c r="I344" s="183"/>
    </row>
    <row r="345" spans="1:22" s="73" customFormat="1">
      <c r="A345" s="15"/>
      <c r="B345" s="50" t="s">
        <v>2</v>
      </c>
      <c r="C345" s="57">
        <f t="shared" si="12"/>
        <v>2613</v>
      </c>
      <c r="D345" s="183"/>
      <c r="E345" s="183"/>
      <c r="F345" s="183"/>
      <c r="G345" s="183"/>
      <c r="H345" s="183"/>
      <c r="I345" s="183"/>
    </row>
    <row r="346" spans="1:22" s="73" customFormat="1" ht="28.5">
      <c r="A346" s="426" t="s">
        <v>382</v>
      </c>
      <c r="B346" s="78" t="s">
        <v>1</v>
      </c>
      <c r="C346" s="57">
        <f>C348+C350</f>
        <v>2613</v>
      </c>
      <c r="D346" s="183"/>
      <c r="E346" s="183"/>
      <c r="F346" s="183"/>
      <c r="G346" s="183"/>
      <c r="H346" s="183"/>
      <c r="I346" s="183"/>
    </row>
    <row r="347" spans="1:22" s="73" customFormat="1">
      <c r="A347" s="15"/>
      <c r="B347" s="50" t="s">
        <v>2</v>
      </c>
      <c r="C347" s="57">
        <f>C349+C351</f>
        <v>2613</v>
      </c>
      <c r="D347" s="183"/>
      <c r="E347" s="183"/>
      <c r="F347" s="183"/>
      <c r="G347" s="183"/>
      <c r="H347" s="183"/>
      <c r="I347" s="183"/>
    </row>
    <row r="348" spans="1:22" s="208" customFormat="1" ht="30">
      <c r="A348" s="340" t="s">
        <v>383</v>
      </c>
      <c r="B348" s="300" t="s">
        <v>1</v>
      </c>
      <c r="C348" s="301">
        <v>1313</v>
      </c>
      <c r="D348" s="270"/>
      <c r="E348" s="270"/>
      <c r="F348" s="270"/>
      <c r="G348" s="270"/>
      <c r="H348" s="270"/>
      <c r="I348" s="270"/>
    </row>
    <row r="349" spans="1:22" s="73" customFormat="1">
      <c r="A349" s="15"/>
      <c r="B349" s="50" t="s">
        <v>2</v>
      </c>
      <c r="C349" s="57">
        <v>1313</v>
      </c>
      <c r="D349" s="183"/>
      <c r="E349" s="183"/>
      <c r="F349" s="183"/>
      <c r="G349" s="183"/>
      <c r="H349" s="183"/>
      <c r="I349" s="183"/>
    </row>
    <row r="350" spans="1:22" s="208" customFormat="1" ht="30">
      <c r="A350" s="340" t="s">
        <v>384</v>
      </c>
      <c r="B350" s="300" t="s">
        <v>1</v>
      </c>
      <c r="C350" s="301">
        <v>1300</v>
      </c>
      <c r="D350" s="270"/>
      <c r="E350" s="270"/>
      <c r="F350" s="270"/>
      <c r="G350" s="270"/>
      <c r="H350" s="270"/>
      <c r="I350" s="270"/>
    </row>
    <row r="351" spans="1:22" s="73" customFormat="1">
      <c r="A351" s="15"/>
      <c r="B351" s="50" t="s">
        <v>2</v>
      </c>
      <c r="C351" s="57">
        <v>1300</v>
      </c>
      <c r="D351" s="183"/>
      <c r="E351" s="183"/>
      <c r="F351" s="183"/>
      <c r="G351" s="183"/>
      <c r="H351" s="183"/>
      <c r="I351" s="183"/>
    </row>
    <row r="352" spans="1:22" s="118" customFormat="1" ht="17.25" customHeight="1">
      <c r="A352" s="39" t="s">
        <v>17</v>
      </c>
      <c r="B352" s="251" t="s">
        <v>1</v>
      </c>
      <c r="C352" s="57">
        <f t="shared" ref="C352:C359" si="13">C354</f>
        <v>500</v>
      </c>
    </row>
    <row r="353" spans="1:9" s="126" customFormat="1">
      <c r="A353" s="14" t="s">
        <v>9</v>
      </c>
      <c r="B353" s="112" t="s">
        <v>2</v>
      </c>
      <c r="C353" s="57">
        <f t="shared" si="13"/>
        <v>500</v>
      </c>
    </row>
    <row r="354" spans="1:9" s="118" customFormat="1" ht="15" customHeight="1">
      <c r="A354" s="381" t="s">
        <v>10</v>
      </c>
      <c r="B354" s="251" t="s">
        <v>1</v>
      </c>
      <c r="C354" s="57">
        <f t="shared" si="13"/>
        <v>500</v>
      </c>
    </row>
    <row r="355" spans="1:9" s="126" customFormat="1">
      <c r="A355" s="15"/>
      <c r="B355" s="112" t="s">
        <v>2</v>
      </c>
      <c r="C355" s="57">
        <f t="shared" si="13"/>
        <v>500</v>
      </c>
    </row>
    <row r="356" spans="1:9" s="118" customFormat="1" ht="15.75" customHeight="1">
      <c r="A356" s="382" t="s">
        <v>29</v>
      </c>
      <c r="B356" s="251" t="s">
        <v>1</v>
      </c>
      <c r="C356" s="57">
        <f t="shared" si="13"/>
        <v>500</v>
      </c>
    </row>
    <row r="357" spans="1:9" s="126" customFormat="1" ht="15" customHeight="1">
      <c r="A357" s="10"/>
      <c r="B357" s="112" t="s">
        <v>2</v>
      </c>
      <c r="C357" s="57">
        <f t="shared" si="13"/>
        <v>500</v>
      </c>
    </row>
    <row r="358" spans="1:9" s="118" customFormat="1" ht="15.75">
      <c r="A358" s="383" t="s">
        <v>293</v>
      </c>
      <c r="B358" s="251" t="s">
        <v>1</v>
      </c>
      <c r="C358" s="57">
        <f t="shared" si="13"/>
        <v>500</v>
      </c>
    </row>
    <row r="359" spans="1:9" s="126" customFormat="1">
      <c r="A359" s="205"/>
      <c r="B359" s="112" t="s">
        <v>2</v>
      </c>
      <c r="C359" s="57">
        <f t="shared" si="13"/>
        <v>500</v>
      </c>
    </row>
    <row r="360" spans="1:9" s="118" customFormat="1" ht="15">
      <c r="A360" s="370" t="s">
        <v>294</v>
      </c>
      <c r="B360" s="251" t="s">
        <v>1</v>
      </c>
      <c r="C360" s="301">
        <v>500</v>
      </c>
    </row>
    <row r="361" spans="1:9" s="126" customFormat="1">
      <c r="A361" s="205"/>
      <c r="B361" s="112" t="s">
        <v>2</v>
      </c>
      <c r="C361" s="57">
        <v>500</v>
      </c>
    </row>
    <row r="362" spans="1:9">
      <c r="A362" s="67" t="s">
        <v>44</v>
      </c>
      <c r="B362" s="68"/>
      <c r="C362" s="172"/>
      <c r="D362" s="518"/>
      <c r="E362" s="518"/>
      <c r="F362" s="518"/>
      <c r="G362" s="518"/>
      <c r="H362" s="518"/>
      <c r="I362" s="518"/>
    </row>
    <row r="363" spans="1:9" s="87" customFormat="1">
      <c r="A363" s="181" t="s">
        <v>14</v>
      </c>
      <c r="B363" s="101" t="s">
        <v>1</v>
      </c>
      <c r="C363" s="86">
        <f t="shared" ref="C363:C368" si="14">C365</f>
        <v>20895</v>
      </c>
      <c r="D363" s="54"/>
      <c r="E363" s="54"/>
      <c r="F363" s="54"/>
      <c r="G363" s="54"/>
      <c r="H363" s="54"/>
      <c r="I363" s="54"/>
    </row>
    <row r="364" spans="1:9" s="87" customFormat="1">
      <c r="A364" s="104" t="s">
        <v>15</v>
      </c>
      <c r="B364" s="102" t="s">
        <v>2</v>
      </c>
      <c r="C364" s="86">
        <f t="shared" si="14"/>
        <v>20895</v>
      </c>
      <c r="D364" s="54"/>
      <c r="E364" s="54"/>
      <c r="F364" s="54"/>
      <c r="G364" s="54"/>
      <c r="H364" s="54"/>
      <c r="I364" s="54"/>
    </row>
    <row r="365" spans="1:9" s="87" customFormat="1">
      <c r="A365" s="105" t="s">
        <v>19</v>
      </c>
      <c r="B365" s="106" t="s">
        <v>1</v>
      </c>
      <c r="C365" s="34">
        <f t="shared" si="14"/>
        <v>20895</v>
      </c>
      <c r="D365" s="54"/>
      <c r="E365" s="54"/>
      <c r="F365" s="54"/>
      <c r="G365" s="54"/>
      <c r="H365" s="54"/>
      <c r="I365" s="54"/>
    </row>
    <row r="366" spans="1:9" s="87" customFormat="1">
      <c r="A366" s="88" t="s">
        <v>20</v>
      </c>
      <c r="B366" s="102" t="s">
        <v>2</v>
      </c>
      <c r="C366" s="34">
        <f t="shared" si="14"/>
        <v>20895</v>
      </c>
    </row>
    <row r="367" spans="1:9" s="85" customFormat="1">
      <c r="A367" s="147" t="s">
        <v>10</v>
      </c>
      <c r="B367" s="123" t="s">
        <v>1</v>
      </c>
      <c r="C367" s="120">
        <f t="shared" si="14"/>
        <v>20895</v>
      </c>
    </row>
    <row r="368" spans="1:9" s="85" customFormat="1">
      <c r="A368" s="148"/>
      <c r="B368" s="89" t="s">
        <v>2</v>
      </c>
      <c r="C368" s="120">
        <f t="shared" si="14"/>
        <v>20895</v>
      </c>
    </row>
    <row r="369" spans="1:12" s="87" customFormat="1">
      <c r="A369" s="25" t="s">
        <v>26</v>
      </c>
      <c r="B369" s="101" t="s">
        <v>1</v>
      </c>
      <c r="C369" s="23">
        <f>C373</f>
        <v>20895</v>
      </c>
    </row>
    <row r="370" spans="1:12" s="87" customFormat="1">
      <c r="A370" s="26"/>
      <c r="B370" s="102" t="s">
        <v>2</v>
      </c>
      <c r="C370" s="23">
        <f>C374</f>
        <v>20895</v>
      </c>
    </row>
    <row r="371" spans="1:12" s="87" customFormat="1" ht="13.5" hidden="1" customHeight="1">
      <c r="A371" s="139" t="s">
        <v>27</v>
      </c>
      <c r="B371" s="103"/>
      <c r="C371" s="23"/>
    </row>
    <row r="372" spans="1:12" s="87" customFormat="1" ht="15.75" hidden="1" customHeight="1">
      <c r="A372" s="15"/>
      <c r="B372" s="103"/>
      <c r="C372" s="23"/>
    </row>
    <row r="373" spans="1:12" s="85" customFormat="1">
      <c r="A373" s="108" t="s">
        <v>55</v>
      </c>
      <c r="B373" s="109" t="s">
        <v>1</v>
      </c>
      <c r="C373" s="32">
        <f>C375+C377+C379+C381+C383+C385+C387+C389</f>
        <v>20895</v>
      </c>
    </row>
    <row r="374" spans="1:12" s="85" customFormat="1">
      <c r="A374" s="96"/>
      <c r="B374" s="35" t="s">
        <v>2</v>
      </c>
      <c r="C374" s="32">
        <f>C376+C378+C380+C382+C384+C386+C388+C390</f>
        <v>20895</v>
      </c>
    </row>
    <row r="375" spans="1:12" s="249" customFormat="1" ht="42.75">
      <c r="A375" s="384" t="s">
        <v>315</v>
      </c>
      <c r="B375" s="279" t="s">
        <v>1</v>
      </c>
      <c r="C375" s="250">
        <v>238</v>
      </c>
      <c r="E375" s="252"/>
      <c r="F375" s="252"/>
      <c r="G375" s="252"/>
      <c r="H375" s="252"/>
      <c r="I375" s="252"/>
      <c r="J375" s="252"/>
    </row>
    <row r="376" spans="1:12" s="126" customFormat="1">
      <c r="A376" s="242"/>
      <c r="B376" s="112" t="s">
        <v>2</v>
      </c>
      <c r="C376" s="116">
        <v>238</v>
      </c>
      <c r="E376" s="241"/>
      <c r="F376" s="241"/>
      <c r="G376" s="241"/>
      <c r="H376" s="241"/>
      <c r="I376" s="241"/>
      <c r="J376" s="241"/>
    </row>
    <row r="377" spans="1:12" s="118" customFormat="1" ht="87.75" customHeight="1">
      <c r="A377" s="391" t="s">
        <v>316</v>
      </c>
      <c r="B377" s="251" t="s">
        <v>1</v>
      </c>
      <c r="C377" s="281">
        <v>523</v>
      </c>
      <c r="E377" s="266"/>
      <c r="F377" s="266"/>
      <c r="G377" s="266"/>
      <c r="H377" s="266"/>
      <c r="I377" s="266"/>
      <c r="J377" s="266"/>
    </row>
    <row r="378" spans="1:12" s="122" customFormat="1">
      <c r="A378" s="204"/>
      <c r="B378" s="89" t="s">
        <v>2</v>
      </c>
      <c r="C378" s="120">
        <v>523</v>
      </c>
      <c r="E378" s="202"/>
      <c r="F378" s="202"/>
      <c r="G378" s="202"/>
      <c r="H378" s="202"/>
      <c r="I378" s="202"/>
      <c r="J378" s="202"/>
    </row>
    <row r="379" spans="1:12" s="118" customFormat="1" ht="42.75">
      <c r="A379" s="392" t="s">
        <v>317</v>
      </c>
      <c r="B379" s="251" t="s">
        <v>1</v>
      </c>
      <c r="C379" s="281">
        <v>500</v>
      </c>
      <c r="E379" s="266"/>
      <c r="F379" s="266"/>
      <c r="G379" s="266"/>
      <c r="H379" s="266"/>
      <c r="I379" s="266"/>
      <c r="J379" s="266"/>
    </row>
    <row r="380" spans="1:12" s="126" customFormat="1">
      <c r="A380" s="242"/>
      <c r="B380" s="112" t="s">
        <v>2</v>
      </c>
      <c r="C380" s="116">
        <v>500</v>
      </c>
      <c r="E380" s="241"/>
      <c r="F380" s="241"/>
      <c r="G380" s="241"/>
      <c r="H380" s="241"/>
      <c r="I380" s="241"/>
      <c r="J380" s="241"/>
      <c r="L380" s="243"/>
    </row>
    <row r="381" spans="1:12" s="249" customFormat="1" ht="28.5">
      <c r="A381" s="453" t="s">
        <v>393</v>
      </c>
      <c r="B381" s="454" t="s">
        <v>1</v>
      </c>
      <c r="C381" s="302">
        <v>10134</v>
      </c>
      <c r="E381" s="252"/>
      <c r="F381" s="252"/>
      <c r="G381" s="252"/>
      <c r="H381" s="252"/>
      <c r="I381" s="252"/>
      <c r="J381" s="252"/>
    </row>
    <row r="382" spans="1:12" s="126" customFormat="1" ht="14.25">
      <c r="A382" s="446"/>
      <c r="B382" s="447" t="s">
        <v>2</v>
      </c>
      <c r="C382" s="303">
        <v>10134</v>
      </c>
      <c r="E382" s="241"/>
      <c r="F382" s="241"/>
      <c r="G382" s="241"/>
      <c r="H382" s="241"/>
      <c r="I382" s="241"/>
      <c r="J382" s="241"/>
    </row>
    <row r="383" spans="1:12" s="249" customFormat="1" ht="28.5">
      <c r="A383" s="453" t="s">
        <v>394</v>
      </c>
      <c r="B383" s="454" t="s">
        <v>1</v>
      </c>
      <c r="C383" s="302">
        <v>6000</v>
      </c>
      <c r="E383" s="252"/>
      <c r="F383" s="252"/>
      <c r="G383" s="252"/>
      <c r="H383" s="252"/>
      <c r="I383" s="252"/>
      <c r="J383" s="252"/>
    </row>
    <row r="384" spans="1:12" s="126" customFormat="1" ht="14.25">
      <c r="A384" s="446"/>
      <c r="B384" s="447" t="s">
        <v>2</v>
      </c>
      <c r="C384" s="303">
        <v>6000</v>
      </c>
      <c r="E384" s="241"/>
      <c r="F384" s="241"/>
      <c r="G384" s="241"/>
      <c r="H384" s="241"/>
      <c r="I384" s="241"/>
      <c r="J384" s="241"/>
    </row>
    <row r="385" spans="1:10" s="249" customFormat="1" ht="28.5">
      <c r="A385" s="452" t="s">
        <v>395</v>
      </c>
      <c r="B385" s="454" t="s">
        <v>1</v>
      </c>
      <c r="C385" s="302">
        <v>2500</v>
      </c>
      <c r="E385" s="252"/>
      <c r="F385" s="252"/>
      <c r="G385" s="252"/>
      <c r="H385" s="252"/>
      <c r="I385" s="252"/>
      <c r="J385" s="252"/>
    </row>
    <row r="386" spans="1:10" s="126" customFormat="1" ht="14.25">
      <c r="A386" s="446"/>
      <c r="B386" s="447" t="s">
        <v>2</v>
      </c>
      <c r="C386" s="303">
        <v>2500</v>
      </c>
      <c r="E386" s="241"/>
      <c r="F386" s="241"/>
      <c r="G386" s="241"/>
      <c r="H386" s="241"/>
      <c r="I386" s="241"/>
      <c r="J386" s="241"/>
    </row>
    <row r="387" spans="1:10" s="118" customFormat="1" ht="42.75">
      <c r="A387" s="391" t="s">
        <v>414</v>
      </c>
      <c r="B387" s="251" t="s">
        <v>1</v>
      </c>
      <c r="C387" s="281">
        <v>500</v>
      </c>
      <c r="E387" s="266"/>
      <c r="F387" s="266"/>
      <c r="G387" s="266"/>
      <c r="H387" s="266"/>
      <c r="I387" s="266"/>
      <c r="J387" s="266"/>
    </row>
    <row r="388" spans="1:10" s="126" customFormat="1">
      <c r="A388" s="242"/>
      <c r="B388" s="112" t="s">
        <v>2</v>
      </c>
      <c r="C388" s="120">
        <v>500</v>
      </c>
      <c r="E388" s="241"/>
      <c r="F388" s="241"/>
      <c r="G388" s="241"/>
      <c r="H388" s="241"/>
      <c r="I388" s="241"/>
      <c r="J388" s="241"/>
    </row>
    <row r="389" spans="1:10" s="118" customFormat="1" ht="42.75">
      <c r="A389" s="492" t="s">
        <v>415</v>
      </c>
      <c r="B389" s="251" t="s">
        <v>1</v>
      </c>
      <c r="C389" s="281">
        <v>500</v>
      </c>
      <c r="E389" s="266"/>
      <c r="F389" s="266"/>
      <c r="G389" s="266"/>
      <c r="H389" s="266"/>
      <c r="I389" s="266"/>
      <c r="J389" s="266"/>
    </row>
    <row r="390" spans="1:10" s="200" customFormat="1">
      <c r="A390" s="44"/>
      <c r="B390" s="18" t="s">
        <v>2</v>
      </c>
      <c r="C390" s="51">
        <v>500</v>
      </c>
      <c r="E390" s="201"/>
      <c r="F390" s="201"/>
      <c r="G390" s="201"/>
      <c r="H390" s="201"/>
      <c r="I390" s="201"/>
      <c r="J390" s="201"/>
    </row>
    <row r="391" spans="1:10">
      <c r="A391" s="514" t="s">
        <v>8</v>
      </c>
      <c r="B391" s="515"/>
      <c r="C391" s="516"/>
    </row>
    <row r="392" spans="1:10" ht="15">
      <c r="A392" s="72" t="s">
        <v>12</v>
      </c>
      <c r="B392" s="33" t="s">
        <v>1</v>
      </c>
      <c r="C392" s="34">
        <f>C394+C412</f>
        <v>160690</v>
      </c>
    </row>
    <row r="393" spans="1:10">
      <c r="A393" s="38"/>
      <c r="B393" s="35" t="s">
        <v>2</v>
      </c>
      <c r="C393" s="34">
        <f>C395+C413</f>
        <v>160690</v>
      </c>
    </row>
    <row r="394" spans="1:10">
      <c r="A394" s="30" t="s">
        <v>21</v>
      </c>
      <c r="B394" s="17" t="s">
        <v>1</v>
      </c>
      <c r="C394" s="23">
        <f>C396+C398+C400</f>
        <v>133687</v>
      </c>
    </row>
    <row r="395" spans="1:10">
      <c r="A395" s="14" t="s">
        <v>9</v>
      </c>
      <c r="B395" s="18" t="s">
        <v>2</v>
      </c>
      <c r="C395" s="23">
        <f>C397+C399+C401</f>
        <v>133687</v>
      </c>
    </row>
    <row r="396" spans="1:10">
      <c r="A396" s="82" t="s">
        <v>41</v>
      </c>
      <c r="B396" s="79" t="s">
        <v>1</v>
      </c>
      <c r="C396" s="86">
        <f>C924</f>
        <v>249</v>
      </c>
      <c r="D396"/>
    </row>
    <row r="397" spans="1:10">
      <c r="A397" s="15"/>
      <c r="B397" s="50" t="s">
        <v>2</v>
      </c>
      <c r="C397" s="86">
        <f>C925</f>
        <v>249</v>
      </c>
      <c r="D397"/>
    </row>
    <row r="398" spans="1:10" ht="25.5">
      <c r="A398" s="463" t="s">
        <v>125</v>
      </c>
      <c r="B398" s="79" t="s">
        <v>1</v>
      </c>
      <c r="C398" s="86">
        <f>C461</f>
        <v>38865</v>
      </c>
      <c r="D398"/>
    </row>
    <row r="399" spans="1:10">
      <c r="A399" s="15"/>
      <c r="B399" s="50" t="s">
        <v>2</v>
      </c>
      <c r="C399" s="86">
        <f>C462</f>
        <v>38865</v>
      </c>
      <c r="D399"/>
    </row>
    <row r="400" spans="1:10">
      <c r="A400" s="41" t="s">
        <v>10</v>
      </c>
      <c r="B400" s="9" t="s">
        <v>1</v>
      </c>
      <c r="C400" s="23">
        <f>C402+C410</f>
        <v>94573</v>
      </c>
    </row>
    <row r="401" spans="1:4">
      <c r="A401" s="15"/>
      <c r="B401" s="11" t="s">
        <v>2</v>
      </c>
      <c r="C401" s="23">
        <f>C403+C411</f>
        <v>94573</v>
      </c>
    </row>
    <row r="402" spans="1:4">
      <c r="A402" s="25" t="s">
        <v>13</v>
      </c>
      <c r="B402" s="12" t="s">
        <v>1</v>
      </c>
      <c r="C402" s="23">
        <f>C404+C406+C408</f>
        <v>13986</v>
      </c>
    </row>
    <row r="403" spans="1:4">
      <c r="A403" s="10"/>
      <c r="B403" s="11" t="s">
        <v>2</v>
      </c>
      <c r="C403" s="23">
        <f>C405+C407+C409</f>
        <v>13986</v>
      </c>
      <c r="D403"/>
    </row>
    <row r="404" spans="1:4">
      <c r="A404" s="27" t="s">
        <v>16</v>
      </c>
      <c r="B404" s="12" t="s">
        <v>1</v>
      </c>
      <c r="C404" s="23">
        <f>C467</f>
        <v>2363</v>
      </c>
      <c r="D404"/>
    </row>
    <row r="405" spans="1:4">
      <c r="A405" s="14"/>
      <c r="B405" s="11" t="s">
        <v>2</v>
      </c>
      <c r="C405" s="23">
        <f>C468</f>
        <v>2363</v>
      </c>
      <c r="D405"/>
    </row>
    <row r="406" spans="1:4">
      <c r="A406" s="37" t="s">
        <v>61</v>
      </c>
      <c r="B406" s="12" t="s">
        <v>1</v>
      </c>
      <c r="C406" s="76">
        <f>C469</f>
        <v>1233</v>
      </c>
      <c r="D406"/>
    </row>
    <row r="407" spans="1:4">
      <c r="A407" s="14"/>
      <c r="B407" s="11" t="s">
        <v>2</v>
      </c>
      <c r="C407" s="76">
        <f>C470</f>
        <v>1233</v>
      </c>
      <c r="D407"/>
    </row>
    <row r="408" spans="1:4">
      <c r="A408" s="27" t="s">
        <v>24</v>
      </c>
      <c r="B408" s="9" t="s">
        <v>1</v>
      </c>
      <c r="C408" s="23">
        <f>C440+C471+C930+C1258</f>
        <v>10390</v>
      </c>
      <c r="D408"/>
    </row>
    <row r="409" spans="1:4">
      <c r="A409" s="10"/>
      <c r="B409" s="11" t="s">
        <v>2</v>
      </c>
      <c r="C409" s="23">
        <f>C441+C472+C931+C1259</f>
        <v>10390</v>
      </c>
      <c r="D409" s="23">
        <f>D441+D472+D931+D1259</f>
        <v>0</v>
      </c>
    </row>
    <row r="410" spans="1:4">
      <c r="A410" s="27" t="s">
        <v>31</v>
      </c>
      <c r="B410" s="9" t="s">
        <v>1</v>
      </c>
      <c r="C410" s="23">
        <f>C1236+C1260</f>
        <v>80587</v>
      </c>
      <c r="D410"/>
    </row>
    <row r="411" spans="1:4">
      <c r="A411" s="10"/>
      <c r="B411" s="11" t="s">
        <v>2</v>
      </c>
      <c r="C411" s="23">
        <f>C1237+C1261</f>
        <v>80587</v>
      </c>
      <c r="D411"/>
    </row>
    <row r="412" spans="1:4">
      <c r="A412" s="30" t="s">
        <v>17</v>
      </c>
      <c r="B412" s="12" t="s">
        <v>1</v>
      </c>
      <c r="C412" s="32">
        <f>C416+C418</f>
        <v>27003</v>
      </c>
      <c r="D412"/>
    </row>
    <row r="413" spans="1:4">
      <c r="A413" s="14" t="s">
        <v>9</v>
      </c>
      <c r="B413" s="11" t="s">
        <v>2</v>
      </c>
      <c r="C413" s="32">
        <f>C417+C419</f>
        <v>27003</v>
      </c>
      <c r="D413"/>
    </row>
    <row r="414" spans="1:4" hidden="1">
      <c r="A414" s="82" t="s">
        <v>37</v>
      </c>
      <c r="B414" s="9" t="s">
        <v>1</v>
      </c>
      <c r="C414" s="23"/>
      <c r="D414"/>
    </row>
    <row r="415" spans="1:4" hidden="1">
      <c r="A415" s="10"/>
      <c r="B415" s="11" t="s">
        <v>2</v>
      </c>
      <c r="C415" s="23"/>
      <c r="D415"/>
    </row>
    <row r="416" spans="1:4">
      <c r="A416" s="82" t="s">
        <v>41</v>
      </c>
      <c r="B416" s="79" t="s">
        <v>1</v>
      </c>
      <c r="C416" s="86">
        <f>C477</f>
        <v>18</v>
      </c>
      <c r="D416"/>
    </row>
    <row r="417" spans="1:11">
      <c r="A417" s="15"/>
      <c r="B417" s="50" t="s">
        <v>2</v>
      </c>
      <c r="C417" s="86">
        <f>C478</f>
        <v>18</v>
      </c>
      <c r="D417"/>
    </row>
    <row r="418" spans="1:11">
      <c r="A418" s="16" t="s">
        <v>10</v>
      </c>
      <c r="B418" s="9" t="s">
        <v>1</v>
      </c>
      <c r="C418" s="23">
        <f>C420+C428</f>
        <v>26985</v>
      </c>
      <c r="D418"/>
    </row>
    <row r="419" spans="1:11">
      <c r="A419" s="15"/>
      <c r="B419" s="11" t="s">
        <v>2</v>
      </c>
      <c r="C419" s="23">
        <f>C421+C429</f>
        <v>26985</v>
      </c>
      <c r="D419"/>
    </row>
    <row r="420" spans="1:11">
      <c r="A420" s="16" t="s">
        <v>13</v>
      </c>
      <c r="B420" s="12" t="s">
        <v>1</v>
      </c>
      <c r="C420" s="23">
        <f>C422+C424+C426</f>
        <v>19127</v>
      </c>
      <c r="D420"/>
    </row>
    <row r="421" spans="1:11">
      <c r="A421" s="10"/>
      <c r="B421" s="11" t="s">
        <v>2</v>
      </c>
      <c r="C421" s="23">
        <f>C423+C425+C427</f>
        <v>19127</v>
      </c>
      <c r="D421"/>
    </row>
    <row r="422" spans="1:11">
      <c r="A422" s="31" t="s">
        <v>16</v>
      </c>
      <c r="B422" s="12" t="s">
        <v>1</v>
      </c>
      <c r="C422" s="23">
        <f>C483</f>
        <v>14869</v>
      </c>
      <c r="D422"/>
    </row>
    <row r="423" spans="1:11">
      <c r="A423" s="10"/>
      <c r="B423" s="11" t="s">
        <v>2</v>
      </c>
      <c r="C423" s="23">
        <f>C484</f>
        <v>14869</v>
      </c>
    </row>
    <row r="424" spans="1:11">
      <c r="A424" s="37" t="s">
        <v>61</v>
      </c>
      <c r="B424" s="12" t="s">
        <v>1</v>
      </c>
      <c r="C424" s="76">
        <f>C485</f>
        <v>12</v>
      </c>
    </row>
    <row r="425" spans="1:11">
      <c r="A425" s="14"/>
      <c r="B425" s="11" t="s">
        <v>2</v>
      </c>
      <c r="C425" s="76">
        <f>C486</f>
        <v>12</v>
      </c>
    </row>
    <row r="426" spans="1:11">
      <c r="A426" s="27" t="s">
        <v>24</v>
      </c>
      <c r="B426" s="9" t="s">
        <v>1</v>
      </c>
      <c r="C426" s="23">
        <f>C487+C938+C1266</f>
        <v>4246</v>
      </c>
    </row>
    <row r="427" spans="1:11">
      <c r="A427" s="10"/>
      <c r="B427" s="11" t="s">
        <v>2</v>
      </c>
      <c r="C427" s="23">
        <f>C488+C939+C1267</f>
        <v>4246</v>
      </c>
    </row>
    <row r="428" spans="1:11">
      <c r="A428" s="27" t="s">
        <v>31</v>
      </c>
      <c r="B428" s="9" t="s">
        <v>1</v>
      </c>
      <c r="C428" s="23">
        <f>C1268</f>
        <v>7858</v>
      </c>
    </row>
    <row r="429" spans="1:11">
      <c r="A429" s="10"/>
      <c r="B429" s="11" t="s">
        <v>2</v>
      </c>
      <c r="C429" s="23">
        <f>C1269</f>
        <v>7858</v>
      </c>
    </row>
    <row r="430" spans="1:11">
      <c r="A430" s="514" t="s">
        <v>429</v>
      </c>
      <c r="B430" s="537"/>
      <c r="C430" s="538"/>
      <c r="D430" s="162"/>
      <c r="E430" s="132"/>
      <c r="F430" s="162"/>
      <c r="G430" s="162"/>
      <c r="H430" s="162"/>
      <c r="I430" s="162"/>
      <c r="J430" s="13"/>
      <c r="K430" s="55"/>
    </row>
    <row r="431" spans="1:11">
      <c r="A431" s="100" t="s">
        <v>14</v>
      </c>
      <c r="B431" s="177"/>
      <c r="C431" s="23"/>
      <c r="D431" s="56"/>
      <c r="E431" s="56"/>
      <c r="F431" s="56"/>
      <c r="G431" s="56"/>
      <c r="H431" s="56"/>
      <c r="I431" s="64"/>
    </row>
    <row r="432" spans="1:11">
      <c r="A432" s="168" t="s">
        <v>22</v>
      </c>
      <c r="B432" s="78" t="s">
        <v>1</v>
      </c>
      <c r="C432" s="23">
        <f t="shared" ref="C432:C439" si="15">C434</f>
        <v>710.2</v>
      </c>
      <c r="D432" s="53"/>
      <c r="E432" s="53"/>
      <c r="F432" s="53"/>
      <c r="G432" s="53"/>
      <c r="H432" s="53"/>
      <c r="I432" s="53"/>
      <c r="J432" s="13"/>
      <c r="K432" s="13"/>
    </row>
    <row r="433" spans="1:11">
      <c r="A433" s="58"/>
      <c r="B433" s="50" t="s">
        <v>2</v>
      </c>
      <c r="C433" s="23">
        <f t="shared" si="15"/>
        <v>710.2</v>
      </c>
      <c r="D433" s="53"/>
      <c r="E433" s="53"/>
      <c r="F433" s="53"/>
      <c r="G433" s="53"/>
      <c r="H433" s="53"/>
      <c r="I433" s="53"/>
      <c r="J433" s="13"/>
      <c r="K433" s="13"/>
    </row>
    <row r="434" spans="1:11">
      <c r="A434" s="36" t="s">
        <v>19</v>
      </c>
      <c r="B434" s="185" t="s">
        <v>1</v>
      </c>
      <c r="C434" s="23">
        <f t="shared" si="15"/>
        <v>710.2</v>
      </c>
      <c r="D434" s="53"/>
      <c r="E434" s="60"/>
      <c r="F434" s="60"/>
      <c r="G434" s="60"/>
      <c r="H434" s="60"/>
      <c r="I434" s="60"/>
      <c r="J434" s="13"/>
      <c r="K434" s="13"/>
    </row>
    <row r="435" spans="1:11">
      <c r="A435" s="58" t="s">
        <v>20</v>
      </c>
      <c r="B435" s="176" t="s">
        <v>2</v>
      </c>
      <c r="C435" s="23">
        <f t="shared" si="15"/>
        <v>710.2</v>
      </c>
      <c r="D435" s="53"/>
      <c r="E435" s="60"/>
      <c r="F435" s="60"/>
      <c r="G435" s="60"/>
      <c r="H435" s="60"/>
      <c r="I435" s="60"/>
      <c r="J435" s="13"/>
      <c r="K435" s="13"/>
    </row>
    <row r="436" spans="1:11">
      <c r="A436" s="16" t="s">
        <v>10</v>
      </c>
      <c r="B436" s="9" t="s">
        <v>1</v>
      </c>
      <c r="C436" s="23">
        <f t="shared" si="15"/>
        <v>710.2</v>
      </c>
      <c r="D436" s="53"/>
      <c r="E436" s="60"/>
      <c r="F436" s="60"/>
      <c r="G436" s="60"/>
      <c r="H436" s="60"/>
      <c r="I436" s="60"/>
      <c r="J436" s="13"/>
      <c r="K436" s="13"/>
    </row>
    <row r="437" spans="1:11">
      <c r="A437" s="15"/>
      <c r="B437" s="11" t="s">
        <v>2</v>
      </c>
      <c r="C437" s="23">
        <f t="shared" si="15"/>
        <v>710.2</v>
      </c>
      <c r="D437" s="53"/>
      <c r="E437" s="60"/>
      <c r="F437" s="60"/>
      <c r="G437" s="60"/>
      <c r="H437" s="60"/>
      <c r="I437" s="60"/>
      <c r="J437" s="13"/>
      <c r="K437" s="13"/>
    </row>
    <row r="438" spans="1:11">
      <c r="A438" s="41" t="s">
        <v>23</v>
      </c>
      <c r="B438" s="17" t="s">
        <v>1</v>
      </c>
      <c r="C438" s="23">
        <f t="shared" si="15"/>
        <v>710.2</v>
      </c>
    </row>
    <row r="439" spans="1:11">
      <c r="A439" s="14"/>
      <c r="B439" s="18" t="s">
        <v>2</v>
      </c>
      <c r="C439" s="23">
        <f t="shared" si="15"/>
        <v>710.2</v>
      </c>
    </row>
    <row r="440" spans="1:11" ht="17.25" customHeight="1">
      <c r="A440" s="27" t="s">
        <v>24</v>
      </c>
      <c r="B440" s="9" t="s">
        <v>1</v>
      </c>
      <c r="C440" s="23">
        <f>C449</f>
        <v>710.2</v>
      </c>
    </row>
    <row r="441" spans="1:11" ht="16.5" customHeight="1">
      <c r="A441" s="10"/>
      <c r="B441" s="11" t="s">
        <v>2</v>
      </c>
      <c r="C441" s="23">
        <f>C450</f>
        <v>710.2</v>
      </c>
    </row>
    <row r="442" spans="1:11" s="48" customFormat="1">
      <c r="A442" s="519" t="s">
        <v>38</v>
      </c>
      <c r="B442" s="519"/>
      <c r="C442" s="519"/>
    </row>
    <row r="443" spans="1:11" s="87" customFormat="1">
      <c r="A443" s="181" t="s">
        <v>14</v>
      </c>
      <c r="B443" s="182" t="s">
        <v>1</v>
      </c>
      <c r="C443" s="86">
        <f t="shared" ref="C443:C452" si="16">C445</f>
        <v>710.2</v>
      </c>
    </row>
    <row r="444" spans="1:11" s="87" customFormat="1">
      <c r="A444" s="104" t="s">
        <v>15</v>
      </c>
      <c r="B444" s="89" t="s">
        <v>2</v>
      </c>
      <c r="C444" s="86">
        <f t="shared" si="16"/>
        <v>710.2</v>
      </c>
    </row>
    <row r="445" spans="1:11">
      <c r="A445" s="30" t="s">
        <v>21</v>
      </c>
      <c r="B445" s="17" t="s">
        <v>1</v>
      </c>
      <c r="C445" s="32">
        <f t="shared" si="16"/>
        <v>710.2</v>
      </c>
    </row>
    <row r="446" spans="1:11">
      <c r="A446" s="14" t="s">
        <v>9</v>
      </c>
      <c r="B446" s="18" t="s">
        <v>2</v>
      </c>
      <c r="C446" s="32">
        <f t="shared" si="16"/>
        <v>710.2</v>
      </c>
    </row>
    <row r="447" spans="1:11" s="48" customFormat="1">
      <c r="A447" s="16" t="s">
        <v>10</v>
      </c>
      <c r="B447" s="9" t="s">
        <v>1</v>
      </c>
      <c r="C447" s="23">
        <f t="shared" si="16"/>
        <v>710.2</v>
      </c>
    </row>
    <row r="448" spans="1:11" s="48" customFormat="1">
      <c r="A448" s="15"/>
      <c r="B448" s="11" t="s">
        <v>2</v>
      </c>
      <c r="C448" s="23">
        <f t="shared" si="16"/>
        <v>710.2</v>
      </c>
    </row>
    <row r="449" spans="1:11">
      <c r="A449" s="27" t="s">
        <v>24</v>
      </c>
      <c r="B449" s="12" t="s">
        <v>1</v>
      </c>
      <c r="C449" s="23">
        <f t="shared" si="16"/>
        <v>710.2</v>
      </c>
      <c r="D449"/>
    </row>
    <row r="450" spans="1:11">
      <c r="A450" s="10"/>
      <c r="B450" s="11" t="s">
        <v>2</v>
      </c>
      <c r="C450" s="23">
        <f t="shared" si="16"/>
        <v>710.2</v>
      </c>
      <c r="D450"/>
    </row>
    <row r="451" spans="1:11" s="126" customFormat="1" ht="25.5">
      <c r="A451" s="226" t="s">
        <v>56</v>
      </c>
      <c r="B451" s="127" t="s">
        <v>1</v>
      </c>
      <c r="C451" s="116">
        <f t="shared" si="16"/>
        <v>710.2</v>
      </c>
    </row>
    <row r="452" spans="1:11" s="126" customFormat="1">
      <c r="A452" s="205"/>
      <c r="B452" s="112" t="s">
        <v>2</v>
      </c>
      <c r="C452" s="116">
        <f t="shared" si="16"/>
        <v>710.2</v>
      </c>
    </row>
    <row r="453" spans="1:11" s="55" customFormat="1" ht="15">
      <c r="A453" s="467" t="s">
        <v>121</v>
      </c>
      <c r="B453" s="79" t="s">
        <v>1</v>
      </c>
      <c r="C453" s="57">
        <v>710.2</v>
      </c>
      <c r="D453" s="73"/>
    </row>
    <row r="454" spans="1:11" s="55" customFormat="1">
      <c r="A454" s="58"/>
      <c r="B454" s="50" t="s">
        <v>2</v>
      </c>
      <c r="C454" s="57">
        <v>710.2</v>
      </c>
      <c r="D454" s="73"/>
    </row>
    <row r="455" spans="1:11">
      <c r="A455" s="61" t="s">
        <v>34</v>
      </c>
      <c r="B455" s="63"/>
      <c r="C455" s="62"/>
      <c r="D455" s="56"/>
      <c r="E455" s="56"/>
      <c r="F455" s="56"/>
      <c r="G455" s="56"/>
      <c r="H455" s="56"/>
      <c r="I455" s="56"/>
      <c r="J455" s="13"/>
      <c r="K455" s="55"/>
    </row>
    <row r="456" spans="1:11">
      <c r="A456" s="100" t="s">
        <v>14</v>
      </c>
      <c r="B456" s="177"/>
      <c r="C456" s="23"/>
      <c r="D456" s="56"/>
      <c r="E456" s="56"/>
      <c r="F456" s="56"/>
      <c r="G456" s="56"/>
      <c r="H456" s="56"/>
      <c r="I456" s="64"/>
    </row>
    <row r="457" spans="1:11">
      <c r="A457" s="168" t="s">
        <v>22</v>
      </c>
      <c r="B457" s="78" t="s">
        <v>1</v>
      </c>
      <c r="C457" s="23">
        <f>C459+C473</f>
        <v>57385</v>
      </c>
      <c r="D457" s="53"/>
      <c r="E457" s="53"/>
      <c r="F457" s="53"/>
      <c r="G457" s="53"/>
      <c r="H457" s="53"/>
      <c r="I457" s="53"/>
      <c r="J457" s="13"/>
      <c r="K457" s="13"/>
    </row>
    <row r="458" spans="1:11">
      <c r="A458" s="58"/>
      <c r="B458" s="50" t="s">
        <v>2</v>
      </c>
      <c r="C458" s="23">
        <f>C460+C474</f>
        <v>57385</v>
      </c>
      <c r="D458" s="53"/>
      <c r="E458" s="53"/>
      <c r="F458" s="53"/>
      <c r="G458" s="53"/>
      <c r="H458" s="53"/>
      <c r="I458" s="53"/>
      <c r="J458" s="13"/>
      <c r="K458" s="13"/>
    </row>
    <row r="459" spans="1:11">
      <c r="A459" s="36" t="s">
        <v>19</v>
      </c>
      <c r="B459" s="185" t="s">
        <v>1</v>
      </c>
      <c r="C459" s="32">
        <f>C461+C463</f>
        <v>42473</v>
      </c>
      <c r="D459" s="53"/>
      <c r="E459" s="60"/>
      <c r="F459" s="60"/>
      <c r="G459" s="60"/>
      <c r="H459" s="60"/>
      <c r="I459" s="60"/>
      <c r="J459" s="13"/>
      <c r="K459" s="13"/>
    </row>
    <row r="460" spans="1:11">
      <c r="A460" s="58" t="s">
        <v>20</v>
      </c>
      <c r="B460" s="176" t="s">
        <v>2</v>
      </c>
      <c r="C460" s="32">
        <f>C462+C464</f>
        <v>42473</v>
      </c>
      <c r="D460" s="53"/>
      <c r="E460" s="60"/>
      <c r="F460" s="60"/>
      <c r="G460" s="60"/>
      <c r="H460" s="60"/>
      <c r="I460" s="60"/>
      <c r="J460" s="13"/>
      <c r="K460" s="13"/>
    </row>
    <row r="461" spans="1:11" s="73" customFormat="1" ht="25.5">
      <c r="A461" s="269" t="s">
        <v>125</v>
      </c>
      <c r="B461" s="78" t="s">
        <v>1</v>
      </c>
      <c r="C461" s="57">
        <f>C494</f>
        <v>38865</v>
      </c>
      <c r="D461" s="183"/>
      <c r="E461" s="183"/>
      <c r="F461" s="183"/>
      <c r="G461" s="183"/>
      <c r="H461" s="183"/>
      <c r="I461" s="183"/>
    </row>
    <row r="462" spans="1:11" s="73" customFormat="1">
      <c r="A462" s="15"/>
      <c r="B462" s="50" t="s">
        <v>2</v>
      </c>
      <c r="C462" s="57">
        <f>C495</f>
        <v>38865</v>
      </c>
      <c r="D462" s="183"/>
      <c r="E462" s="183"/>
      <c r="F462" s="183"/>
      <c r="G462" s="183"/>
      <c r="H462" s="183"/>
      <c r="I462" s="183"/>
    </row>
    <row r="463" spans="1:11">
      <c r="A463" s="16" t="s">
        <v>10</v>
      </c>
      <c r="B463" s="9" t="s">
        <v>1</v>
      </c>
      <c r="C463" s="23">
        <f>C465</f>
        <v>3608</v>
      </c>
      <c r="D463" s="53"/>
      <c r="E463" s="60"/>
      <c r="F463" s="60"/>
      <c r="G463" s="60"/>
      <c r="H463" s="60"/>
      <c r="I463" s="60"/>
      <c r="J463" s="13"/>
      <c r="K463" s="13"/>
    </row>
    <row r="464" spans="1:11">
      <c r="A464" s="15"/>
      <c r="B464" s="11" t="s">
        <v>2</v>
      </c>
      <c r="C464" s="23">
        <f>C466</f>
        <v>3608</v>
      </c>
      <c r="D464" s="53"/>
      <c r="E464" s="60"/>
      <c r="F464" s="60"/>
      <c r="G464" s="60"/>
      <c r="H464" s="60"/>
      <c r="I464" s="60"/>
      <c r="J464" s="13"/>
      <c r="K464" s="13"/>
    </row>
    <row r="465" spans="1:11">
      <c r="A465" s="41" t="s">
        <v>23</v>
      </c>
      <c r="B465" s="17" t="s">
        <v>1</v>
      </c>
      <c r="C465" s="23">
        <f>C467+C469+C471</f>
        <v>3608</v>
      </c>
    </row>
    <row r="466" spans="1:11">
      <c r="A466" s="14"/>
      <c r="B466" s="18" t="s">
        <v>2</v>
      </c>
      <c r="C466" s="23">
        <f>C468+C470+C472</f>
        <v>3608</v>
      </c>
    </row>
    <row r="467" spans="1:11">
      <c r="A467" s="31" t="s">
        <v>16</v>
      </c>
      <c r="B467" s="9" t="s">
        <v>1</v>
      </c>
      <c r="C467" s="23">
        <f>C504+C548+C565+C610+C863+C914</f>
        <v>2363</v>
      </c>
    </row>
    <row r="468" spans="1:11">
      <c r="A468" s="10"/>
      <c r="B468" s="11" t="s">
        <v>2</v>
      </c>
      <c r="C468" s="23">
        <f>C505+C549+C566+C611+C864+C915</f>
        <v>2363</v>
      </c>
    </row>
    <row r="469" spans="1:11">
      <c r="A469" s="37" t="s">
        <v>61</v>
      </c>
      <c r="B469" s="12" t="s">
        <v>1</v>
      </c>
      <c r="C469" s="76">
        <f>C877</f>
        <v>1233</v>
      </c>
    </row>
    <row r="470" spans="1:11">
      <c r="A470" s="14"/>
      <c r="B470" s="11" t="s">
        <v>2</v>
      </c>
      <c r="C470" s="76">
        <f>C878</f>
        <v>1233</v>
      </c>
    </row>
    <row r="471" spans="1:11">
      <c r="A471" s="27" t="s">
        <v>24</v>
      </c>
      <c r="B471" s="9" t="s">
        <v>1</v>
      </c>
      <c r="C471" s="23">
        <f>C510</f>
        <v>12</v>
      </c>
    </row>
    <row r="472" spans="1:11">
      <c r="A472" s="10"/>
      <c r="B472" s="11" t="s">
        <v>2</v>
      </c>
      <c r="C472" s="23">
        <f>C511</f>
        <v>12</v>
      </c>
    </row>
    <row r="473" spans="1:11">
      <c r="A473" s="39" t="s">
        <v>17</v>
      </c>
      <c r="B473" s="79" t="s">
        <v>1</v>
      </c>
      <c r="C473" s="32">
        <f>C477+C479</f>
        <v>14912</v>
      </c>
      <c r="D473" s="53"/>
      <c r="E473" s="53"/>
      <c r="F473" s="53"/>
      <c r="G473" s="53"/>
      <c r="H473" s="53"/>
      <c r="I473" s="53"/>
      <c r="J473" s="13"/>
      <c r="K473" s="13"/>
    </row>
    <row r="474" spans="1:11">
      <c r="A474" s="14" t="s">
        <v>9</v>
      </c>
      <c r="B474" s="50" t="s">
        <v>2</v>
      </c>
      <c r="C474" s="32">
        <f>C478+C480</f>
        <v>14912</v>
      </c>
      <c r="D474" s="53"/>
      <c r="E474" s="53"/>
      <c r="F474" s="53"/>
      <c r="G474" s="53"/>
      <c r="H474" s="53"/>
      <c r="I474" s="53"/>
      <c r="J474" s="13"/>
      <c r="K474" s="13"/>
    </row>
    <row r="475" spans="1:11" hidden="1">
      <c r="A475" s="82" t="s">
        <v>37</v>
      </c>
      <c r="B475" s="9" t="s">
        <v>1</v>
      </c>
      <c r="C475" s="23"/>
      <c r="D475"/>
    </row>
    <row r="476" spans="1:11" hidden="1">
      <c r="A476" s="10"/>
      <c r="B476" s="11" t="s">
        <v>2</v>
      </c>
      <c r="C476" s="23"/>
      <c r="D476"/>
    </row>
    <row r="477" spans="1:11">
      <c r="A477" s="82" t="s">
        <v>41</v>
      </c>
      <c r="B477" s="79" t="s">
        <v>1</v>
      </c>
      <c r="C477" s="86">
        <f>C748</f>
        <v>18</v>
      </c>
      <c r="D477"/>
    </row>
    <row r="478" spans="1:11">
      <c r="A478" s="15"/>
      <c r="B478" s="50" t="s">
        <v>2</v>
      </c>
      <c r="C478" s="86">
        <f>C749</f>
        <v>18</v>
      </c>
      <c r="D478"/>
    </row>
    <row r="479" spans="1:11">
      <c r="A479" s="16" t="s">
        <v>10</v>
      </c>
      <c r="B479" s="9" t="s">
        <v>1</v>
      </c>
      <c r="C479" s="23">
        <f>C481</f>
        <v>14894</v>
      </c>
      <c r="D479" s="53"/>
      <c r="E479" s="53"/>
      <c r="F479" s="53"/>
      <c r="G479" s="53"/>
      <c r="H479" s="53"/>
      <c r="I479" s="53"/>
      <c r="J479" s="13"/>
      <c r="K479" s="13"/>
    </row>
    <row r="480" spans="1:11">
      <c r="A480" s="15"/>
      <c r="B480" s="11" t="s">
        <v>2</v>
      </c>
      <c r="C480" s="23">
        <f>C482</f>
        <v>14894</v>
      </c>
      <c r="D480" s="53"/>
      <c r="E480" s="53"/>
      <c r="F480" s="53"/>
      <c r="G480" s="53"/>
      <c r="H480" s="53"/>
      <c r="I480" s="53"/>
      <c r="J480" s="13"/>
      <c r="K480" s="13"/>
    </row>
    <row r="481" spans="1:9">
      <c r="A481" s="41" t="s">
        <v>23</v>
      </c>
      <c r="B481" s="17" t="s">
        <v>1</v>
      </c>
      <c r="C481" s="23">
        <f>C483+C485+C487</f>
        <v>14894</v>
      </c>
    </row>
    <row r="482" spans="1:9">
      <c r="A482" s="14"/>
      <c r="B482" s="18" t="s">
        <v>2</v>
      </c>
      <c r="C482" s="23">
        <f>C484+C486+C488</f>
        <v>14894</v>
      </c>
    </row>
    <row r="483" spans="1:9">
      <c r="A483" s="31" t="s">
        <v>16</v>
      </c>
      <c r="B483" s="9" t="s">
        <v>1</v>
      </c>
      <c r="C483" s="23">
        <f>C525+C629+C758+C893</f>
        <v>14869</v>
      </c>
    </row>
    <row r="484" spans="1:9">
      <c r="A484" s="10"/>
      <c r="B484" s="11" t="s">
        <v>2</v>
      </c>
      <c r="C484" s="23">
        <f>C526+C630+C759+C894</f>
        <v>14869</v>
      </c>
    </row>
    <row r="485" spans="1:9">
      <c r="A485" s="37" t="s">
        <v>61</v>
      </c>
      <c r="B485" s="12" t="s">
        <v>1</v>
      </c>
      <c r="C485" s="76">
        <f>C838</f>
        <v>12</v>
      </c>
    </row>
    <row r="486" spans="1:9">
      <c r="A486" s="14"/>
      <c r="B486" s="11" t="s">
        <v>2</v>
      </c>
      <c r="C486" s="76">
        <f>C839</f>
        <v>12</v>
      </c>
    </row>
    <row r="487" spans="1:9" s="55" customFormat="1">
      <c r="A487" s="37" t="s">
        <v>24</v>
      </c>
      <c r="B487" s="78" t="s">
        <v>1</v>
      </c>
      <c r="C487" s="57">
        <f>C533+C844</f>
        <v>13</v>
      </c>
      <c r="D487" s="73"/>
    </row>
    <row r="488" spans="1:9" s="55" customFormat="1">
      <c r="A488" s="14"/>
      <c r="B488" s="50" t="s">
        <v>2</v>
      </c>
      <c r="C488" s="57">
        <f>C534+C845</f>
        <v>13</v>
      </c>
      <c r="D488" s="73"/>
    </row>
    <row r="489" spans="1:9" s="48" customFormat="1">
      <c r="A489" s="229" t="s">
        <v>18</v>
      </c>
      <c r="B489" s="230"/>
      <c r="C489" s="231"/>
      <c r="D489" s="152"/>
      <c r="E489" s="153"/>
      <c r="F489" s="152"/>
      <c r="G489" s="152"/>
      <c r="H489" s="152"/>
      <c r="I489" s="152"/>
    </row>
    <row r="490" spans="1:9" s="48" customFormat="1">
      <c r="A490" s="184" t="s">
        <v>14</v>
      </c>
      <c r="B490" s="78" t="s">
        <v>1</v>
      </c>
      <c r="C490" s="57">
        <f t="shared" ref="C490:C501" si="17">C492</f>
        <v>38943</v>
      </c>
      <c r="D490" s="154"/>
      <c r="E490" s="154"/>
      <c r="F490" s="154"/>
      <c r="G490" s="154"/>
      <c r="H490" s="154"/>
      <c r="I490" s="154"/>
    </row>
    <row r="491" spans="1:9" s="48" customFormat="1">
      <c r="A491" s="26" t="s">
        <v>48</v>
      </c>
      <c r="B491" s="18" t="s">
        <v>2</v>
      </c>
      <c r="C491" s="57">
        <f t="shared" si="17"/>
        <v>38943</v>
      </c>
      <c r="D491" s="54"/>
      <c r="E491" s="54"/>
      <c r="F491" s="54"/>
      <c r="G491" s="54"/>
      <c r="H491" s="54"/>
      <c r="I491" s="54"/>
    </row>
    <row r="492" spans="1:9" s="48" customFormat="1">
      <c r="A492" s="174" t="s">
        <v>28</v>
      </c>
      <c r="B492" s="17" t="s">
        <v>1</v>
      </c>
      <c r="C492" s="32">
        <f>C494+C500</f>
        <v>38943</v>
      </c>
      <c r="D492" s="54"/>
      <c r="E492" s="54"/>
      <c r="F492" s="54"/>
      <c r="G492" s="54"/>
      <c r="H492" s="54"/>
      <c r="I492" s="54"/>
    </row>
    <row r="493" spans="1:9" s="48" customFormat="1">
      <c r="A493" s="26" t="s">
        <v>49</v>
      </c>
      <c r="B493" s="18" t="s">
        <v>2</v>
      </c>
      <c r="C493" s="32">
        <f>C495+C501</f>
        <v>38943</v>
      </c>
      <c r="D493" s="54"/>
      <c r="E493" s="54"/>
      <c r="F493" s="54"/>
      <c r="G493" s="54"/>
      <c r="H493" s="54"/>
      <c r="I493" s="54"/>
    </row>
    <row r="494" spans="1:9" s="73" customFormat="1" ht="25.5">
      <c r="A494" s="269" t="s">
        <v>125</v>
      </c>
      <c r="B494" s="78" t="s">
        <v>1</v>
      </c>
      <c r="C494" s="57">
        <f>C496+C498</f>
        <v>38865</v>
      </c>
      <c r="D494" s="183"/>
      <c r="E494" s="183"/>
      <c r="F494" s="183"/>
      <c r="G494" s="183"/>
      <c r="H494" s="183"/>
      <c r="I494" s="183"/>
    </row>
    <row r="495" spans="1:9" s="73" customFormat="1">
      <c r="A495" s="15"/>
      <c r="B495" s="50" t="s">
        <v>2</v>
      </c>
      <c r="C495" s="57">
        <f>C497+C499</f>
        <v>38865</v>
      </c>
      <c r="D495" s="183"/>
      <c r="E495" s="183"/>
      <c r="F495" s="183"/>
      <c r="G495" s="183"/>
      <c r="H495" s="183"/>
      <c r="I495" s="183"/>
    </row>
    <row r="496" spans="1:9" s="208" customFormat="1" ht="57">
      <c r="A496" s="304" t="s">
        <v>153</v>
      </c>
      <c r="B496" s="300" t="s">
        <v>1</v>
      </c>
      <c r="C496" s="301">
        <v>2960</v>
      </c>
      <c r="D496" s="270"/>
      <c r="E496" s="270"/>
      <c r="F496" s="270"/>
      <c r="G496" s="270"/>
      <c r="H496" s="270"/>
      <c r="I496" s="270"/>
    </row>
    <row r="497" spans="1:11" s="73" customFormat="1">
      <c r="A497" s="58"/>
      <c r="B497" s="50" t="s">
        <v>2</v>
      </c>
      <c r="C497" s="57">
        <v>2960</v>
      </c>
      <c r="D497" s="183"/>
      <c r="E497" s="183"/>
      <c r="F497" s="183"/>
      <c r="G497" s="183"/>
      <c r="H497" s="183"/>
      <c r="I497" s="183"/>
    </row>
    <row r="498" spans="1:11" s="118" customFormat="1" ht="25.5">
      <c r="A498" s="305" t="s">
        <v>154</v>
      </c>
      <c r="B498" s="251" t="s">
        <v>1</v>
      </c>
      <c r="C498" s="281">
        <v>35905</v>
      </c>
      <c r="D498" s="266"/>
      <c r="E498" s="266"/>
      <c r="F498" s="266"/>
      <c r="G498" s="266"/>
      <c r="H498" s="266"/>
      <c r="I498" s="266"/>
    </row>
    <row r="499" spans="1:11" s="73" customFormat="1">
      <c r="A499" s="58"/>
      <c r="B499" s="50" t="s">
        <v>2</v>
      </c>
      <c r="C499" s="57">
        <v>35905</v>
      </c>
      <c r="D499" s="183"/>
      <c r="E499" s="183"/>
      <c r="F499" s="183"/>
      <c r="G499" s="183"/>
      <c r="H499" s="183"/>
      <c r="I499" s="183"/>
    </row>
    <row r="500" spans="1:11">
      <c r="A500" s="16" t="s">
        <v>10</v>
      </c>
      <c r="B500" s="9" t="s">
        <v>1</v>
      </c>
      <c r="C500" s="23">
        <f t="shared" si="17"/>
        <v>78</v>
      </c>
      <c r="D500" s="53"/>
      <c r="E500" s="60"/>
      <c r="F500" s="60"/>
      <c r="G500" s="60"/>
      <c r="H500" s="60"/>
      <c r="I500" s="60"/>
      <c r="J500" s="13"/>
      <c r="K500" s="13"/>
    </row>
    <row r="501" spans="1:11">
      <c r="A501" s="15"/>
      <c r="B501" s="11" t="s">
        <v>2</v>
      </c>
      <c r="C501" s="23">
        <f t="shared" si="17"/>
        <v>78</v>
      </c>
      <c r="D501" s="53"/>
      <c r="E501" s="60"/>
      <c r="F501" s="60"/>
      <c r="G501" s="60"/>
      <c r="H501" s="60"/>
      <c r="I501" s="60"/>
      <c r="J501" s="13"/>
      <c r="K501" s="13"/>
    </row>
    <row r="502" spans="1:11">
      <c r="A502" s="41" t="s">
        <v>23</v>
      </c>
      <c r="B502" s="17" t="s">
        <v>1</v>
      </c>
      <c r="C502" s="23">
        <f>C504+C510</f>
        <v>78</v>
      </c>
    </row>
    <row r="503" spans="1:11">
      <c r="A503" s="14"/>
      <c r="B503" s="18" t="s">
        <v>2</v>
      </c>
      <c r="C503" s="23">
        <f>C505+C511</f>
        <v>78</v>
      </c>
    </row>
    <row r="504" spans="1:11">
      <c r="A504" s="31" t="s">
        <v>16</v>
      </c>
      <c r="B504" s="9" t="s">
        <v>1</v>
      </c>
      <c r="C504" s="23">
        <f>C506+C508</f>
        <v>66</v>
      </c>
    </row>
    <row r="505" spans="1:11">
      <c r="A505" s="10"/>
      <c r="B505" s="11" t="s">
        <v>2</v>
      </c>
      <c r="C505" s="23">
        <f>C507+C509</f>
        <v>66</v>
      </c>
    </row>
    <row r="506" spans="1:11" s="209" customFormat="1" ht="15">
      <c r="A506" s="308" t="s">
        <v>155</v>
      </c>
      <c r="B506" s="309" t="s">
        <v>1</v>
      </c>
      <c r="C506" s="301">
        <v>58</v>
      </c>
      <c r="D506" s="208"/>
    </row>
    <row r="507" spans="1:11" s="55" customFormat="1">
      <c r="A507" s="58"/>
      <c r="B507" s="50" t="s">
        <v>2</v>
      </c>
      <c r="C507" s="57">
        <v>58</v>
      </c>
      <c r="D507" s="73"/>
    </row>
    <row r="508" spans="1:11" s="209" customFormat="1" ht="15">
      <c r="A508" s="317" t="s">
        <v>156</v>
      </c>
      <c r="B508" s="309" t="s">
        <v>1</v>
      </c>
      <c r="C508" s="301">
        <v>8</v>
      </c>
      <c r="D508" s="208"/>
    </row>
    <row r="509" spans="1:11" s="55" customFormat="1">
      <c r="A509" s="58"/>
      <c r="B509" s="50" t="s">
        <v>2</v>
      </c>
      <c r="C509" s="57">
        <v>8</v>
      </c>
      <c r="D509" s="73"/>
    </row>
    <row r="510" spans="1:11" s="55" customFormat="1">
      <c r="A510" s="37" t="s">
        <v>24</v>
      </c>
      <c r="B510" s="78" t="s">
        <v>1</v>
      </c>
      <c r="C510" s="57">
        <f>C512+C514</f>
        <v>12</v>
      </c>
      <c r="D510" s="73"/>
    </row>
    <row r="511" spans="1:11" s="55" customFormat="1">
      <c r="A511" s="14"/>
      <c r="B511" s="50" t="s">
        <v>2</v>
      </c>
      <c r="C511" s="57">
        <f>C513+C515</f>
        <v>12</v>
      </c>
      <c r="D511" s="73"/>
    </row>
    <row r="512" spans="1:11" s="209" customFormat="1" ht="30">
      <c r="A512" s="308" t="s">
        <v>158</v>
      </c>
      <c r="B512" s="309" t="s">
        <v>1</v>
      </c>
      <c r="C512" s="301">
        <v>11</v>
      </c>
      <c r="D512" s="208"/>
    </row>
    <row r="513" spans="1:11" s="55" customFormat="1">
      <c r="A513" s="58"/>
      <c r="B513" s="50" t="s">
        <v>2</v>
      </c>
      <c r="C513" s="57">
        <v>11</v>
      </c>
      <c r="D513" s="73"/>
    </row>
    <row r="514" spans="1:11" s="209" customFormat="1" ht="15">
      <c r="A514" s="308" t="s">
        <v>157</v>
      </c>
      <c r="B514" s="309" t="s">
        <v>1</v>
      </c>
      <c r="C514" s="301">
        <v>1</v>
      </c>
      <c r="D514" s="208"/>
    </row>
    <row r="515" spans="1:11" s="55" customFormat="1">
      <c r="A515" s="58"/>
      <c r="B515" s="50" t="s">
        <v>2</v>
      </c>
      <c r="C515" s="57">
        <v>1</v>
      </c>
      <c r="D515" s="73"/>
    </row>
    <row r="516" spans="1:11" s="48" customFormat="1">
      <c r="A516" s="511" t="s">
        <v>169</v>
      </c>
      <c r="B516" s="537"/>
      <c r="C516" s="538"/>
      <c r="D516" s="315"/>
      <c r="E516" s="316"/>
      <c r="F516" s="315"/>
      <c r="G516" s="315"/>
      <c r="H516" s="315"/>
      <c r="I516" s="315"/>
    </row>
    <row r="517" spans="1:11" s="48" customFormat="1">
      <c r="A517" s="184" t="s">
        <v>14</v>
      </c>
      <c r="B517" s="78" t="s">
        <v>1</v>
      </c>
      <c r="C517" s="57">
        <f t="shared" ref="C517:C522" si="18">C519</f>
        <v>61</v>
      </c>
      <c r="D517" s="154"/>
      <c r="E517" s="154"/>
      <c r="F517" s="154"/>
      <c r="G517" s="154"/>
      <c r="H517" s="154"/>
      <c r="I517" s="154"/>
    </row>
    <row r="518" spans="1:11" s="48" customFormat="1">
      <c r="A518" s="26" t="s">
        <v>48</v>
      </c>
      <c r="B518" s="18" t="s">
        <v>2</v>
      </c>
      <c r="C518" s="57">
        <f t="shared" si="18"/>
        <v>61</v>
      </c>
      <c r="D518" s="54"/>
      <c r="E518" s="54"/>
      <c r="F518" s="54"/>
      <c r="G518" s="54"/>
      <c r="H518" s="54"/>
      <c r="I518" s="54"/>
    </row>
    <row r="519" spans="1:11" s="48" customFormat="1">
      <c r="A519" s="39" t="s">
        <v>17</v>
      </c>
      <c r="B519" s="17" t="s">
        <v>1</v>
      </c>
      <c r="C519" s="32">
        <f t="shared" si="18"/>
        <v>61</v>
      </c>
      <c r="D519" s="54"/>
      <c r="E519" s="54"/>
      <c r="F519" s="54"/>
      <c r="G519" s="54"/>
      <c r="H519" s="54"/>
      <c r="I519" s="54"/>
    </row>
    <row r="520" spans="1:11" s="48" customFormat="1">
      <c r="A520" s="26" t="s">
        <v>49</v>
      </c>
      <c r="B520" s="18" t="s">
        <v>2</v>
      </c>
      <c r="C520" s="32">
        <f t="shared" si="18"/>
        <v>61</v>
      </c>
      <c r="D520" s="54"/>
      <c r="E520" s="54"/>
      <c r="F520" s="54"/>
      <c r="G520" s="54"/>
      <c r="H520" s="54"/>
      <c r="I520" s="54"/>
    </row>
    <row r="521" spans="1:11">
      <c r="A521" s="16" t="s">
        <v>10</v>
      </c>
      <c r="B521" s="9" t="s">
        <v>1</v>
      </c>
      <c r="C521" s="23">
        <f t="shared" si="18"/>
        <v>61</v>
      </c>
      <c r="D521" s="53"/>
      <c r="E521" s="60"/>
      <c r="F521" s="60"/>
      <c r="G521" s="60"/>
      <c r="H521" s="60"/>
      <c r="I521" s="60"/>
      <c r="J521" s="13"/>
      <c r="K521" s="13"/>
    </row>
    <row r="522" spans="1:11">
      <c r="A522" s="15"/>
      <c r="B522" s="11" t="s">
        <v>2</v>
      </c>
      <c r="C522" s="23">
        <f t="shared" si="18"/>
        <v>61</v>
      </c>
      <c r="D522" s="53"/>
      <c r="E522" s="60"/>
      <c r="F522" s="60"/>
      <c r="G522" s="60"/>
      <c r="H522" s="60"/>
      <c r="I522" s="60"/>
      <c r="J522" s="13"/>
      <c r="K522" s="13"/>
    </row>
    <row r="523" spans="1:11">
      <c r="A523" s="41" t="s">
        <v>23</v>
      </c>
      <c r="B523" s="17" t="s">
        <v>1</v>
      </c>
      <c r="C523" s="23">
        <f>C525+C533</f>
        <v>61</v>
      </c>
    </row>
    <row r="524" spans="1:11">
      <c r="A524" s="14"/>
      <c r="B524" s="18" t="s">
        <v>2</v>
      </c>
      <c r="C524" s="23">
        <f>C526+C534</f>
        <v>61</v>
      </c>
    </row>
    <row r="525" spans="1:11">
      <c r="A525" s="31" t="s">
        <v>16</v>
      </c>
      <c r="B525" s="9" t="s">
        <v>1</v>
      </c>
      <c r="C525" s="23">
        <f>C527</f>
        <v>59</v>
      </c>
    </row>
    <row r="526" spans="1:11">
      <c r="A526" s="10"/>
      <c r="B526" s="11" t="s">
        <v>2</v>
      </c>
      <c r="C526" s="23">
        <f>C528</f>
        <v>59</v>
      </c>
    </row>
    <row r="527" spans="1:11" s="209" customFormat="1">
      <c r="A527" s="81" t="s">
        <v>171</v>
      </c>
      <c r="B527" s="79" t="s">
        <v>1</v>
      </c>
      <c r="C527" s="57">
        <f>C529+C531</f>
        <v>59</v>
      </c>
      <c r="D527" s="208"/>
    </row>
    <row r="528" spans="1:11" s="55" customFormat="1">
      <c r="A528" s="58"/>
      <c r="B528" s="50" t="s">
        <v>2</v>
      </c>
      <c r="C528" s="57">
        <f>C530+C532</f>
        <v>59</v>
      </c>
      <c r="D528" s="73"/>
    </row>
    <row r="529" spans="1:11" s="209" customFormat="1" ht="15">
      <c r="A529" s="317" t="s">
        <v>156</v>
      </c>
      <c r="B529" s="309" t="s">
        <v>1</v>
      </c>
      <c r="C529" s="301">
        <v>4</v>
      </c>
      <c r="D529" s="208"/>
    </row>
    <row r="530" spans="1:11" s="55" customFormat="1">
      <c r="A530" s="58"/>
      <c r="B530" s="50" t="s">
        <v>2</v>
      </c>
      <c r="C530" s="57">
        <v>4</v>
      </c>
      <c r="D530" s="73"/>
    </row>
    <row r="531" spans="1:11" s="209" customFormat="1" ht="15">
      <c r="A531" s="308" t="s">
        <v>155</v>
      </c>
      <c r="B531" s="309" t="s">
        <v>1</v>
      </c>
      <c r="C531" s="301">
        <v>55</v>
      </c>
      <c r="D531" s="208"/>
    </row>
    <row r="532" spans="1:11" s="55" customFormat="1">
      <c r="A532" s="58"/>
      <c r="B532" s="50" t="s">
        <v>2</v>
      </c>
      <c r="C532" s="57">
        <v>55</v>
      </c>
      <c r="D532" s="73"/>
    </row>
    <row r="533" spans="1:11" s="55" customFormat="1">
      <c r="A533" s="37" t="s">
        <v>24</v>
      </c>
      <c r="B533" s="78" t="s">
        <v>1</v>
      </c>
      <c r="C533" s="57">
        <f>C535</f>
        <v>2</v>
      </c>
      <c r="D533" s="73"/>
    </row>
    <row r="534" spans="1:11" s="55" customFormat="1">
      <c r="A534" s="14"/>
      <c r="B534" s="50" t="s">
        <v>2</v>
      </c>
      <c r="C534" s="57">
        <f>C536</f>
        <v>2</v>
      </c>
      <c r="D534" s="73"/>
    </row>
    <row r="535" spans="1:11" s="209" customFormat="1">
      <c r="A535" s="81" t="s">
        <v>171</v>
      </c>
      <c r="B535" s="79" t="s">
        <v>1</v>
      </c>
      <c r="C535" s="57">
        <f>C537</f>
        <v>2</v>
      </c>
      <c r="D535" s="208"/>
    </row>
    <row r="536" spans="1:11" s="55" customFormat="1">
      <c r="A536" s="58"/>
      <c r="B536" s="50" t="s">
        <v>2</v>
      </c>
      <c r="C536" s="57">
        <f>C538</f>
        <v>2</v>
      </c>
      <c r="D536" s="73"/>
    </row>
    <row r="537" spans="1:11" s="209" customFormat="1" ht="15">
      <c r="A537" s="318" t="s">
        <v>170</v>
      </c>
      <c r="B537" s="309" t="s">
        <v>1</v>
      </c>
      <c r="C537" s="301">
        <v>2</v>
      </c>
      <c r="D537" s="208"/>
    </row>
    <row r="538" spans="1:11" s="55" customFormat="1">
      <c r="A538" s="58"/>
      <c r="B538" s="50" t="s">
        <v>2</v>
      </c>
      <c r="C538" s="57">
        <v>2</v>
      </c>
      <c r="D538" s="73"/>
    </row>
    <row r="539" spans="1:11" s="48" customFormat="1">
      <c r="A539" s="511" t="s">
        <v>68</v>
      </c>
      <c r="B539" s="537"/>
      <c r="C539" s="538"/>
      <c r="D539" s="319"/>
      <c r="E539" s="316"/>
      <c r="F539" s="319"/>
      <c r="G539" s="319"/>
      <c r="H539" s="319"/>
      <c r="I539" s="319"/>
    </row>
    <row r="540" spans="1:11" s="48" customFormat="1">
      <c r="A540" s="184" t="s">
        <v>14</v>
      </c>
      <c r="B540" s="78" t="s">
        <v>1</v>
      </c>
      <c r="C540" s="57">
        <f t="shared" ref="C540:C549" si="19">C542</f>
        <v>10</v>
      </c>
      <c r="D540" s="154"/>
      <c r="E540" s="154"/>
      <c r="F540" s="154"/>
      <c r="G540" s="154"/>
      <c r="H540" s="154"/>
      <c r="I540" s="154"/>
    </row>
    <row r="541" spans="1:11" s="48" customFormat="1">
      <c r="A541" s="26" t="s">
        <v>48</v>
      </c>
      <c r="B541" s="18" t="s">
        <v>2</v>
      </c>
      <c r="C541" s="57">
        <f t="shared" si="19"/>
        <v>10</v>
      </c>
      <c r="D541" s="54"/>
      <c r="E541" s="54"/>
      <c r="F541" s="54"/>
      <c r="G541" s="54"/>
      <c r="H541" s="54"/>
      <c r="I541" s="54"/>
    </row>
    <row r="542" spans="1:11" s="48" customFormat="1">
      <c r="A542" s="174" t="s">
        <v>28</v>
      </c>
      <c r="B542" s="17" t="s">
        <v>1</v>
      </c>
      <c r="C542" s="32">
        <f t="shared" si="19"/>
        <v>10</v>
      </c>
      <c r="D542" s="54"/>
      <c r="E542" s="54"/>
      <c r="F542" s="54"/>
      <c r="G542" s="54"/>
      <c r="H542" s="54"/>
      <c r="I542" s="54"/>
    </row>
    <row r="543" spans="1:11" s="48" customFormat="1">
      <c r="A543" s="26" t="s">
        <v>49</v>
      </c>
      <c r="B543" s="18" t="s">
        <v>2</v>
      </c>
      <c r="C543" s="32">
        <f t="shared" si="19"/>
        <v>10</v>
      </c>
      <c r="D543" s="54"/>
      <c r="E543" s="54"/>
      <c r="F543" s="54"/>
      <c r="G543" s="54"/>
      <c r="H543" s="54"/>
      <c r="I543" s="54"/>
    </row>
    <row r="544" spans="1:11">
      <c r="A544" s="16" t="s">
        <v>10</v>
      </c>
      <c r="B544" s="9" t="s">
        <v>1</v>
      </c>
      <c r="C544" s="23">
        <f t="shared" si="19"/>
        <v>10</v>
      </c>
      <c r="D544" s="53"/>
      <c r="E544" s="60"/>
      <c r="F544" s="60"/>
      <c r="G544" s="60"/>
      <c r="H544" s="60"/>
      <c r="I544" s="60"/>
      <c r="J544" s="13"/>
      <c r="K544" s="13"/>
    </row>
    <row r="545" spans="1:11">
      <c r="A545" s="15"/>
      <c r="B545" s="11" t="s">
        <v>2</v>
      </c>
      <c r="C545" s="23">
        <f t="shared" si="19"/>
        <v>10</v>
      </c>
      <c r="D545" s="53"/>
      <c r="E545" s="60"/>
      <c r="F545" s="60"/>
      <c r="G545" s="60"/>
      <c r="H545" s="60"/>
      <c r="I545" s="60"/>
      <c r="J545" s="13"/>
      <c r="K545" s="13"/>
    </row>
    <row r="546" spans="1:11">
      <c r="A546" s="41" t="s">
        <v>23</v>
      </c>
      <c r="B546" s="17" t="s">
        <v>1</v>
      </c>
      <c r="C546" s="23">
        <f t="shared" si="19"/>
        <v>10</v>
      </c>
    </row>
    <row r="547" spans="1:11">
      <c r="A547" s="14"/>
      <c r="B547" s="18" t="s">
        <v>2</v>
      </c>
      <c r="C547" s="23">
        <f t="shared" si="19"/>
        <v>10</v>
      </c>
    </row>
    <row r="548" spans="1:11">
      <c r="A548" s="31" t="s">
        <v>16</v>
      </c>
      <c r="B548" s="9" t="s">
        <v>1</v>
      </c>
      <c r="C548" s="23">
        <f t="shared" si="19"/>
        <v>10</v>
      </c>
    </row>
    <row r="549" spans="1:11">
      <c r="A549" s="10"/>
      <c r="B549" s="11" t="s">
        <v>2</v>
      </c>
      <c r="C549" s="23">
        <f t="shared" si="19"/>
        <v>10</v>
      </c>
    </row>
    <row r="550" spans="1:11" s="209" customFormat="1">
      <c r="A550" s="320" t="s">
        <v>172</v>
      </c>
      <c r="B550" s="79" t="s">
        <v>1</v>
      </c>
      <c r="C550" s="57">
        <f>C552+C554</f>
        <v>10</v>
      </c>
      <c r="D550" s="208"/>
    </row>
    <row r="551" spans="1:11" s="55" customFormat="1">
      <c r="A551" s="58"/>
      <c r="B551" s="50" t="s">
        <v>2</v>
      </c>
      <c r="C551" s="57">
        <f>C553+C555</f>
        <v>10</v>
      </c>
      <c r="D551" s="73"/>
    </row>
    <row r="552" spans="1:11" s="209" customFormat="1" ht="15.75">
      <c r="A552" s="321" t="s">
        <v>173</v>
      </c>
      <c r="B552" s="309" t="s">
        <v>1</v>
      </c>
      <c r="C552" s="301">
        <v>5</v>
      </c>
      <c r="D552" s="208"/>
    </row>
    <row r="553" spans="1:11" s="55" customFormat="1">
      <c r="A553" s="58"/>
      <c r="B553" s="50" t="s">
        <v>2</v>
      </c>
      <c r="C553" s="57">
        <v>5</v>
      </c>
      <c r="D553" s="73"/>
    </row>
    <row r="554" spans="1:11" s="209" customFormat="1" ht="15.75">
      <c r="A554" s="321" t="s">
        <v>174</v>
      </c>
      <c r="B554" s="309" t="s">
        <v>1</v>
      </c>
      <c r="C554" s="301">
        <v>5</v>
      </c>
      <c r="D554" s="208"/>
    </row>
    <row r="555" spans="1:11" s="55" customFormat="1">
      <c r="A555" s="58"/>
      <c r="B555" s="50" t="s">
        <v>2</v>
      </c>
      <c r="C555" s="57">
        <v>5</v>
      </c>
      <c r="D555" s="73"/>
    </row>
    <row r="556" spans="1:11" s="48" customFormat="1">
      <c r="A556" s="229" t="s">
        <v>35</v>
      </c>
      <c r="B556" s="230"/>
      <c r="C556" s="231"/>
      <c r="D556" s="152"/>
      <c r="E556" s="153"/>
      <c r="F556" s="152"/>
      <c r="G556" s="152"/>
      <c r="H556" s="152"/>
      <c r="I556" s="152"/>
    </row>
    <row r="557" spans="1:11" s="48" customFormat="1">
      <c r="A557" s="184" t="s">
        <v>14</v>
      </c>
      <c r="B557" s="78" t="s">
        <v>1</v>
      </c>
      <c r="C557" s="57">
        <f t="shared" ref="C557:C564" si="20">C559</f>
        <v>954</v>
      </c>
      <c r="D557" s="154"/>
      <c r="E557" s="154"/>
      <c r="F557" s="154"/>
      <c r="G557" s="154"/>
      <c r="H557" s="154"/>
      <c r="I557" s="154"/>
    </row>
    <row r="558" spans="1:11" s="48" customFormat="1">
      <c r="A558" s="26" t="s">
        <v>48</v>
      </c>
      <c r="B558" s="18" t="s">
        <v>2</v>
      </c>
      <c r="C558" s="57">
        <f t="shared" si="20"/>
        <v>954</v>
      </c>
      <c r="D558" s="54"/>
      <c r="E558" s="54"/>
      <c r="F558" s="54"/>
      <c r="G558" s="54"/>
      <c r="H558" s="54"/>
      <c r="I558" s="54"/>
    </row>
    <row r="559" spans="1:11" s="48" customFormat="1">
      <c r="A559" s="174" t="s">
        <v>28</v>
      </c>
      <c r="B559" s="17" t="s">
        <v>1</v>
      </c>
      <c r="C559" s="32">
        <f t="shared" si="20"/>
        <v>954</v>
      </c>
      <c r="D559" s="54"/>
      <c r="E559" s="54"/>
      <c r="F559" s="54"/>
      <c r="G559" s="54"/>
      <c r="H559" s="54"/>
      <c r="I559" s="54"/>
    </row>
    <row r="560" spans="1:11" s="48" customFormat="1">
      <c r="A560" s="26" t="s">
        <v>49</v>
      </c>
      <c r="B560" s="18" t="s">
        <v>2</v>
      </c>
      <c r="C560" s="32">
        <f t="shared" si="20"/>
        <v>954</v>
      </c>
      <c r="D560" s="54"/>
      <c r="E560" s="54"/>
      <c r="F560" s="54"/>
      <c r="G560" s="54"/>
      <c r="H560" s="54"/>
      <c r="I560" s="54"/>
    </row>
    <row r="561" spans="1:11">
      <c r="A561" s="16" t="s">
        <v>10</v>
      </c>
      <c r="B561" s="9" t="s">
        <v>1</v>
      </c>
      <c r="C561" s="23">
        <f t="shared" si="20"/>
        <v>954</v>
      </c>
      <c r="D561" s="53"/>
      <c r="E561" s="60"/>
      <c r="F561" s="60"/>
      <c r="G561" s="60"/>
      <c r="H561" s="60"/>
      <c r="I561" s="60"/>
      <c r="J561" s="13"/>
      <c r="K561" s="13"/>
    </row>
    <row r="562" spans="1:11">
      <c r="A562" s="15"/>
      <c r="B562" s="11" t="s">
        <v>2</v>
      </c>
      <c r="C562" s="23">
        <f t="shared" si="20"/>
        <v>954</v>
      </c>
      <c r="D562" s="53"/>
      <c r="E562" s="60"/>
      <c r="F562" s="60"/>
      <c r="G562" s="60"/>
      <c r="H562" s="60"/>
      <c r="I562" s="60"/>
      <c r="J562" s="13"/>
      <c r="K562" s="13"/>
    </row>
    <row r="563" spans="1:11">
      <c r="A563" s="41" t="s">
        <v>23</v>
      </c>
      <c r="B563" s="17" t="s">
        <v>1</v>
      </c>
      <c r="C563" s="23">
        <f t="shared" si="20"/>
        <v>954</v>
      </c>
    </row>
    <row r="564" spans="1:11">
      <c r="A564" s="14"/>
      <c r="B564" s="18" t="s">
        <v>2</v>
      </c>
      <c r="C564" s="23">
        <f t="shared" si="20"/>
        <v>954</v>
      </c>
    </row>
    <row r="565" spans="1:11">
      <c r="A565" s="31" t="s">
        <v>16</v>
      </c>
      <c r="B565" s="9" t="s">
        <v>1</v>
      </c>
      <c r="C565" s="23">
        <f>C567+C591</f>
        <v>954</v>
      </c>
    </row>
    <row r="566" spans="1:11">
      <c r="A566" s="10"/>
      <c r="B566" s="11" t="s">
        <v>2</v>
      </c>
      <c r="C566" s="23">
        <f>C568+C592</f>
        <v>954</v>
      </c>
    </row>
    <row r="567" spans="1:11">
      <c r="A567" s="81" t="s">
        <v>182</v>
      </c>
      <c r="B567" s="9" t="s">
        <v>1</v>
      </c>
      <c r="C567" s="23">
        <f>C569+C571+C573+C575+C577+C579+C581+C583+C585+C587+C589</f>
        <v>864</v>
      </c>
    </row>
    <row r="568" spans="1:11">
      <c r="A568" s="10"/>
      <c r="B568" s="11" t="s">
        <v>2</v>
      </c>
      <c r="C568" s="23">
        <f>C570+C572+C574+C576+C578+C580+C582+C584+C586+C588+C590</f>
        <v>864</v>
      </c>
    </row>
    <row r="569" spans="1:11" s="209" customFormat="1" ht="15">
      <c r="A569" s="322" t="s">
        <v>176</v>
      </c>
      <c r="B569" s="309" t="s">
        <v>1</v>
      </c>
      <c r="C569" s="301">
        <v>400</v>
      </c>
      <c r="D569" s="208"/>
    </row>
    <row r="570" spans="1:11" s="55" customFormat="1">
      <c r="A570" s="58"/>
      <c r="B570" s="50" t="s">
        <v>2</v>
      </c>
      <c r="C570" s="57">
        <v>400</v>
      </c>
      <c r="D570" s="73"/>
    </row>
    <row r="571" spans="1:11" s="209" customFormat="1" ht="15">
      <c r="A571" s="323" t="s">
        <v>136</v>
      </c>
      <c r="B571" s="309" t="s">
        <v>1</v>
      </c>
      <c r="C571" s="301">
        <v>7</v>
      </c>
      <c r="D571" s="208"/>
    </row>
    <row r="572" spans="1:11" s="55" customFormat="1">
      <c r="A572" s="58"/>
      <c r="B572" s="50" t="s">
        <v>2</v>
      </c>
      <c r="C572" s="57">
        <v>7</v>
      </c>
      <c r="D572" s="73"/>
    </row>
    <row r="573" spans="1:11" s="209" customFormat="1" ht="15">
      <c r="A573" s="322" t="s">
        <v>177</v>
      </c>
      <c r="B573" s="309" t="s">
        <v>1</v>
      </c>
      <c r="C573" s="301">
        <v>100</v>
      </c>
      <c r="D573" s="208"/>
    </row>
    <row r="574" spans="1:11" s="55" customFormat="1">
      <c r="A574" s="58"/>
      <c r="B574" s="50" t="s">
        <v>2</v>
      </c>
      <c r="C574" s="57">
        <v>100</v>
      </c>
      <c r="D574" s="73"/>
    </row>
    <row r="575" spans="1:11" s="209" customFormat="1" ht="15">
      <c r="A575" s="322" t="s">
        <v>437</v>
      </c>
      <c r="B575" s="309" t="s">
        <v>1</v>
      </c>
      <c r="C575" s="301">
        <v>100</v>
      </c>
      <c r="D575" s="208"/>
    </row>
    <row r="576" spans="1:11" s="55" customFormat="1">
      <c r="A576" s="58"/>
      <c r="B576" s="50" t="s">
        <v>2</v>
      </c>
      <c r="C576" s="57">
        <v>100</v>
      </c>
      <c r="D576" s="73"/>
    </row>
    <row r="577" spans="1:10" s="209" customFormat="1" ht="15">
      <c r="A577" s="322" t="s">
        <v>178</v>
      </c>
      <c r="B577" s="309" t="s">
        <v>1</v>
      </c>
      <c r="C577" s="301">
        <v>50</v>
      </c>
      <c r="D577" s="208"/>
    </row>
    <row r="578" spans="1:10" s="55" customFormat="1">
      <c r="A578" s="58"/>
      <c r="B578" s="50" t="s">
        <v>2</v>
      </c>
      <c r="C578" s="57">
        <v>50</v>
      </c>
      <c r="D578" s="73"/>
    </row>
    <row r="579" spans="1:10" s="209" customFormat="1" ht="15">
      <c r="A579" s="322" t="s">
        <v>438</v>
      </c>
      <c r="B579" s="309" t="s">
        <v>1</v>
      </c>
      <c r="C579" s="301">
        <v>80</v>
      </c>
      <c r="D579" s="208"/>
    </row>
    <row r="580" spans="1:10" s="55" customFormat="1">
      <c r="A580" s="58"/>
      <c r="B580" s="50" t="s">
        <v>2</v>
      </c>
      <c r="C580" s="57">
        <v>80</v>
      </c>
      <c r="D580" s="73"/>
    </row>
    <row r="581" spans="1:10" s="209" customFormat="1" ht="15">
      <c r="A581" s="323" t="s">
        <v>95</v>
      </c>
      <c r="B581" s="309" t="s">
        <v>1</v>
      </c>
      <c r="C581" s="301">
        <v>20</v>
      </c>
      <c r="D581" s="208"/>
    </row>
    <row r="582" spans="1:10" s="55" customFormat="1">
      <c r="A582" s="58"/>
      <c r="B582" s="50" t="s">
        <v>2</v>
      </c>
      <c r="C582" s="57">
        <v>20</v>
      </c>
      <c r="D582" s="73"/>
    </row>
    <row r="583" spans="1:10" s="209" customFormat="1" ht="15">
      <c r="A583" s="324" t="s">
        <v>96</v>
      </c>
      <c r="B583" s="309" t="s">
        <v>1</v>
      </c>
      <c r="C583" s="301">
        <v>14</v>
      </c>
      <c r="D583" s="208"/>
    </row>
    <row r="584" spans="1:10" s="55" customFormat="1">
      <c r="A584" s="58"/>
      <c r="B584" s="50" t="s">
        <v>2</v>
      </c>
      <c r="C584" s="57">
        <v>14</v>
      </c>
      <c r="D584" s="73"/>
    </row>
    <row r="585" spans="1:10" s="209" customFormat="1" ht="15.75">
      <c r="A585" s="325" t="s">
        <v>97</v>
      </c>
      <c r="B585" s="309" t="s">
        <v>1</v>
      </c>
      <c r="C585" s="301">
        <v>35</v>
      </c>
      <c r="D585" s="208"/>
    </row>
    <row r="586" spans="1:10" s="55" customFormat="1">
      <c r="A586" s="58"/>
      <c r="B586" s="50" t="s">
        <v>2</v>
      </c>
      <c r="C586" s="57">
        <v>35</v>
      </c>
      <c r="D586" s="73"/>
    </row>
    <row r="587" spans="1:10" s="209" customFormat="1" ht="15">
      <c r="A587" s="322" t="s">
        <v>179</v>
      </c>
      <c r="B587" s="309" t="s">
        <v>1</v>
      </c>
      <c r="C587" s="301">
        <v>45</v>
      </c>
      <c r="D587" s="208"/>
    </row>
    <row r="588" spans="1:10" s="55" customFormat="1">
      <c r="A588" s="58"/>
      <c r="B588" s="50" t="s">
        <v>2</v>
      </c>
      <c r="C588" s="57">
        <v>45</v>
      </c>
      <c r="D588" s="73"/>
    </row>
    <row r="589" spans="1:10" s="209" customFormat="1" ht="15">
      <c r="A589" s="322" t="s">
        <v>180</v>
      </c>
      <c r="B589" s="309" t="s">
        <v>1</v>
      </c>
      <c r="C589" s="301">
        <v>13</v>
      </c>
      <c r="D589" s="208"/>
    </row>
    <row r="590" spans="1:10" s="55" customFormat="1">
      <c r="A590" s="58"/>
      <c r="B590" s="50" t="s">
        <v>2</v>
      </c>
      <c r="C590" s="57">
        <v>13</v>
      </c>
      <c r="D590" s="73"/>
    </row>
    <row r="591" spans="1:10" s="85" customFormat="1">
      <c r="A591" s="228" t="s">
        <v>183</v>
      </c>
      <c r="B591" s="33" t="s">
        <v>1</v>
      </c>
      <c r="C591" s="32">
        <f>C593+C595+C597+C599</f>
        <v>90</v>
      </c>
      <c r="D591" s="90"/>
      <c r="E591" s="90"/>
      <c r="F591" s="90"/>
      <c r="G591" s="90"/>
      <c r="H591" s="90"/>
      <c r="I591" s="90"/>
      <c r="J591" s="91"/>
    </row>
    <row r="592" spans="1:10" s="85" customFormat="1">
      <c r="A592" s="38"/>
      <c r="B592" s="35" t="s">
        <v>2</v>
      </c>
      <c r="C592" s="32">
        <f>C594+C596+C598+C600</f>
        <v>90</v>
      </c>
      <c r="D592" s="90"/>
      <c r="E592" s="90"/>
      <c r="F592" s="90"/>
      <c r="G592" s="90"/>
      <c r="H592" s="90"/>
      <c r="I592" s="90"/>
      <c r="J592" s="91"/>
    </row>
    <row r="593" spans="1:11" s="71" customFormat="1" ht="15">
      <c r="A593" s="329" t="s">
        <v>109</v>
      </c>
      <c r="B593" s="328" t="s">
        <v>1</v>
      </c>
      <c r="C593" s="129">
        <v>45</v>
      </c>
      <c r="D593" s="262"/>
      <c r="E593" s="262"/>
      <c r="F593" s="262"/>
      <c r="G593" s="262"/>
      <c r="H593" s="262"/>
      <c r="I593" s="262"/>
      <c r="J593" s="263"/>
    </row>
    <row r="594" spans="1:11" s="200" customFormat="1">
      <c r="A594" s="26"/>
      <c r="B594" s="18" t="s">
        <v>2</v>
      </c>
      <c r="C594" s="51">
        <v>45</v>
      </c>
      <c r="D594" s="52"/>
      <c r="E594" s="52"/>
      <c r="F594" s="52"/>
      <c r="G594" s="52"/>
      <c r="H594" s="52"/>
      <c r="I594" s="52"/>
      <c r="J594" s="201"/>
    </row>
    <row r="595" spans="1:11" s="209" customFormat="1" ht="15">
      <c r="A595" s="327" t="s">
        <v>184</v>
      </c>
      <c r="B595" s="309" t="s">
        <v>1</v>
      </c>
      <c r="C595" s="301">
        <v>13</v>
      </c>
      <c r="D595" s="208"/>
    </row>
    <row r="596" spans="1:11" s="55" customFormat="1">
      <c r="A596" s="58"/>
      <c r="B596" s="50" t="s">
        <v>2</v>
      </c>
      <c r="C596" s="57">
        <v>13</v>
      </c>
      <c r="D596" s="73"/>
    </row>
    <row r="597" spans="1:11" s="209" customFormat="1" ht="15">
      <c r="A597" s="327" t="s">
        <v>185</v>
      </c>
      <c r="B597" s="309" t="s">
        <v>1</v>
      </c>
      <c r="C597" s="301">
        <v>12</v>
      </c>
      <c r="D597" s="208"/>
    </row>
    <row r="598" spans="1:11" s="55" customFormat="1">
      <c r="A598" s="58"/>
      <c r="B598" s="50" t="s">
        <v>2</v>
      </c>
      <c r="C598" s="57">
        <v>12</v>
      </c>
      <c r="D598" s="73"/>
    </row>
    <row r="599" spans="1:11" s="209" customFormat="1" ht="15">
      <c r="A599" s="327" t="s">
        <v>428</v>
      </c>
      <c r="B599" s="309" t="s">
        <v>1</v>
      </c>
      <c r="C599" s="301">
        <v>20</v>
      </c>
      <c r="D599" s="208"/>
    </row>
    <row r="600" spans="1:11" s="55" customFormat="1">
      <c r="A600" s="58"/>
      <c r="B600" s="50" t="s">
        <v>2</v>
      </c>
      <c r="C600" s="57">
        <v>20</v>
      </c>
      <c r="D600" s="73"/>
    </row>
    <row r="601" spans="1:11" s="48" customFormat="1">
      <c r="A601" s="397" t="s">
        <v>186</v>
      </c>
      <c r="B601" s="398"/>
      <c r="C601" s="399"/>
      <c r="D601" s="316"/>
      <c r="E601" s="316"/>
      <c r="F601" s="316"/>
      <c r="G601" s="316"/>
      <c r="H601" s="316"/>
      <c r="I601" s="316"/>
    </row>
    <row r="602" spans="1:11" s="48" customFormat="1">
      <c r="A602" s="184" t="s">
        <v>14</v>
      </c>
      <c r="B602" s="78" t="s">
        <v>1</v>
      </c>
      <c r="C602" s="57">
        <f t="shared" ref="C602:C609" si="21">C604</f>
        <v>500</v>
      </c>
      <c r="D602" s="154"/>
      <c r="E602" s="154"/>
      <c r="F602" s="154"/>
      <c r="G602" s="154"/>
      <c r="H602" s="154"/>
      <c r="I602" s="154"/>
    </row>
    <row r="603" spans="1:11" s="48" customFormat="1">
      <c r="A603" s="26" t="s">
        <v>48</v>
      </c>
      <c r="B603" s="18" t="s">
        <v>2</v>
      </c>
      <c r="C603" s="57">
        <f t="shared" si="21"/>
        <v>500</v>
      </c>
      <c r="D603" s="57">
        <f>D605</f>
        <v>0</v>
      </c>
      <c r="E603" s="54"/>
      <c r="F603" s="54"/>
      <c r="G603" s="54"/>
      <c r="H603" s="54"/>
      <c r="I603" s="54"/>
    </row>
    <row r="604" spans="1:11" s="48" customFormat="1">
      <c r="A604" s="174" t="s">
        <v>28</v>
      </c>
      <c r="B604" s="17" t="s">
        <v>1</v>
      </c>
      <c r="C604" s="32">
        <f t="shared" si="21"/>
        <v>500</v>
      </c>
      <c r="D604" s="54"/>
      <c r="E604" s="54"/>
      <c r="F604" s="54"/>
      <c r="G604" s="54"/>
      <c r="H604" s="54"/>
      <c r="I604" s="54"/>
    </row>
    <row r="605" spans="1:11" s="48" customFormat="1">
      <c r="A605" s="26" t="s">
        <v>49</v>
      </c>
      <c r="B605" s="18" t="s">
        <v>2</v>
      </c>
      <c r="C605" s="32">
        <f t="shared" si="21"/>
        <v>500</v>
      </c>
      <c r="D605" s="54"/>
      <c r="E605" s="54"/>
      <c r="F605" s="54"/>
      <c r="G605" s="54"/>
      <c r="H605" s="54"/>
      <c r="I605" s="54"/>
    </row>
    <row r="606" spans="1:11">
      <c r="A606" s="16" t="s">
        <v>10</v>
      </c>
      <c r="B606" s="9" t="s">
        <v>1</v>
      </c>
      <c r="C606" s="23">
        <f t="shared" si="21"/>
        <v>500</v>
      </c>
      <c r="D606" s="53"/>
      <c r="E606" s="60"/>
      <c r="F606" s="60"/>
      <c r="G606" s="60"/>
      <c r="H606" s="60"/>
      <c r="I606" s="60"/>
      <c r="J606" s="13"/>
      <c r="K606" s="13"/>
    </row>
    <row r="607" spans="1:11">
      <c r="A607" s="15"/>
      <c r="B607" s="11" t="s">
        <v>2</v>
      </c>
      <c r="C607" s="23">
        <f t="shared" si="21"/>
        <v>500</v>
      </c>
      <c r="D607" s="53"/>
      <c r="E607" s="60"/>
      <c r="F607" s="60"/>
      <c r="G607" s="60"/>
      <c r="H607" s="60"/>
      <c r="I607" s="60"/>
      <c r="J607" s="13"/>
      <c r="K607" s="13"/>
    </row>
    <row r="608" spans="1:11">
      <c r="A608" s="41" t="s">
        <v>23</v>
      </c>
      <c r="B608" s="17" t="s">
        <v>1</v>
      </c>
      <c r="C608" s="23">
        <f t="shared" si="21"/>
        <v>500</v>
      </c>
    </row>
    <row r="609" spans="1:10">
      <c r="A609" s="14"/>
      <c r="B609" s="18" t="s">
        <v>2</v>
      </c>
      <c r="C609" s="23">
        <f t="shared" si="21"/>
        <v>500</v>
      </c>
    </row>
    <row r="610" spans="1:10">
      <c r="A610" s="29" t="s">
        <v>16</v>
      </c>
      <c r="B610" s="9" t="s">
        <v>1</v>
      </c>
      <c r="C610" s="23">
        <f>C612+C616</f>
        <v>500</v>
      </c>
    </row>
    <row r="611" spans="1:10">
      <c r="A611" s="10"/>
      <c r="B611" s="11" t="s">
        <v>2</v>
      </c>
      <c r="C611" s="23">
        <f>C613+C617</f>
        <v>500</v>
      </c>
    </row>
    <row r="612" spans="1:10" s="85" customFormat="1" ht="28.5">
      <c r="A612" s="331" t="s">
        <v>404</v>
      </c>
      <c r="B612" s="33" t="s">
        <v>1</v>
      </c>
      <c r="C612" s="32">
        <f>C614</f>
        <v>250</v>
      </c>
      <c r="D612" s="90"/>
      <c r="E612" s="90"/>
      <c r="F612" s="90"/>
      <c r="G612" s="90"/>
      <c r="H612" s="90"/>
      <c r="I612" s="90"/>
      <c r="J612" s="91"/>
    </row>
    <row r="613" spans="1:10" s="85" customFormat="1">
      <c r="A613" s="38"/>
      <c r="B613" s="35" t="s">
        <v>2</v>
      </c>
      <c r="C613" s="32">
        <f>C615</f>
        <v>250</v>
      </c>
      <c r="D613" s="90"/>
      <c r="E613" s="90"/>
      <c r="F613" s="90"/>
      <c r="G613" s="90"/>
      <c r="H613" s="90"/>
      <c r="I613" s="90"/>
      <c r="J613" s="91"/>
    </row>
    <row r="614" spans="1:10" s="71" customFormat="1" ht="15">
      <c r="A614" s="318" t="s">
        <v>403</v>
      </c>
      <c r="B614" s="328" t="s">
        <v>1</v>
      </c>
      <c r="C614" s="129">
        <v>250</v>
      </c>
      <c r="D614" s="262"/>
      <c r="E614" s="262"/>
      <c r="F614" s="262"/>
      <c r="G614" s="262"/>
      <c r="H614" s="262"/>
      <c r="I614" s="262"/>
      <c r="J614" s="263"/>
    </row>
    <row r="615" spans="1:10" s="200" customFormat="1">
      <c r="A615" s="26"/>
      <c r="B615" s="18" t="s">
        <v>2</v>
      </c>
      <c r="C615" s="51">
        <v>250</v>
      </c>
      <c r="D615" s="52"/>
      <c r="E615" s="52"/>
      <c r="F615" s="52"/>
      <c r="G615" s="52"/>
      <c r="H615" s="52"/>
      <c r="I615" s="52"/>
      <c r="J615" s="201"/>
    </row>
    <row r="616" spans="1:10" s="71" customFormat="1" ht="14.25">
      <c r="A616" s="330" t="s">
        <v>191</v>
      </c>
      <c r="B616" s="333" t="s">
        <v>1</v>
      </c>
      <c r="C616" s="32">
        <f>C618</f>
        <v>250</v>
      </c>
      <c r="D616" s="262"/>
      <c r="E616" s="262"/>
      <c r="F616" s="262"/>
      <c r="G616" s="262"/>
      <c r="H616" s="262"/>
      <c r="I616" s="262"/>
      <c r="J616" s="263"/>
    </row>
    <row r="617" spans="1:10" s="200" customFormat="1">
      <c r="A617" s="26"/>
      <c r="B617" s="99" t="s">
        <v>2</v>
      </c>
      <c r="C617" s="32">
        <f>C619</f>
        <v>250</v>
      </c>
      <c r="D617" s="52"/>
      <c r="E617" s="52"/>
      <c r="F617" s="52"/>
      <c r="G617" s="52"/>
      <c r="H617" s="52"/>
      <c r="I617" s="52"/>
      <c r="J617" s="201"/>
    </row>
    <row r="618" spans="1:10" s="71" customFormat="1" ht="15.75">
      <c r="A618" s="332" t="s">
        <v>403</v>
      </c>
      <c r="B618" s="328" t="s">
        <v>1</v>
      </c>
      <c r="C618" s="129">
        <v>250</v>
      </c>
      <c r="D618" s="262"/>
      <c r="E618" s="262"/>
      <c r="F618" s="262"/>
      <c r="G618" s="262"/>
      <c r="H618" s="262"/>
      <c r="I618" s="262"/>
      <c r="J618" s="263"/>
    </row>
    <row r="619" spans="1:10" s="200" customFormat="1">
      <c r="A619" s="26"/>
      <c r="B619" s="18" t="s">
        <v>2</v>
      </c>
      <c r="C619" s="51">
        <v>250</v>
      </c>
      <c r="D619" s="52"/>
      <c r="E619" s="52"/>
      <c r="F619" s="52"/>
      <c r="G619" s="52"/>
      <c r="H619" s="52"/>
      <c r="I619" s="52"/>
      <c r="J619" s="201"/>
    </row>
    <row r="620" spans="1:10">
      <c r="A620" s="526" t="s">
        <v>40</v>
      </c>
      <c r="B620" s="527"/>
      <c r="C620" s="528"/>
      <c r="D620"/>
      <c r="E620" s="55"/>
    </row>
    <row r="621" spans="1:10" s="95" customFormat="1">
      <c r="A621" s="83" t="s">
        <v>14</v>
      </c>
      <c r="B621" s="94" t="s">
        <v>1</v>
      </c>
      <c r="C621" s="34">
        <f t="shared" ref="C621:C628" si="22">C623</f>
        <v>6483</v>
      </c>
      <c r="E621" s="85"/>
    </row>
    <row r="622" spans="1:10" s="95" customFormat="1">
      <c r="A622" s="98" t="s">
        <v>15</v>
      </c>
      <c r="B622" s="99" t="s">
        <v>2</v>
      </c>
      <c r="C622" s="34">
        <f t="shared" si="22"/>
        <v>6483</v>
      </c>
      <c r="E622" s="85"/>
    </row>
    <row r="623" spans="1:10">
      <c r="A623" s="30" t="s">
        <v>17</v>
      </c>
      <c r="B623" s="17" t="s">
        <v>1</v>
      </c>
      <c r="C623" s="86">
        <f t="shared" si="22"/>
        <v>6483</v>
      </c>
      <c r="D623"/>
    </row>
    <row r="624" spans="1:10">
      <c r="A624" s="14" t="s">
        <v>9</v>
      </c>
      <c r="B624" s="18" t="s">
        <v>2</v>
      </c>
      <c r="C624" s="86">
        <f t="shared" si="22"/>
        <v>6483</v>
      </c>
      <c r="D624"/>
    </row>
    <row r="625" spans="1:11">
      <c r="A625" s="16" t="s">
        <v>10</v>
      </c>
      <c r="B625" s="9" t="s">
        <v>1</v>
      </c>
      <c r="C625" s="32">
        <f t="shared" si="22"/>
        <v>6483</v>
      </c>
      <c r="D625" s="53"/>
      <c r="E625" s="53"/>
      <c r="F625" s="53"/>
      <c r="G625" s="53"/>
      <c r="H625" s="53"/>
      <c r="I625" s="53"/>
      <c r="J625" s="13"/>
      <c r="K625" s="13"/>
    </row>
    <row r="626" spans="1:11">
      <c r="A626" s="15"/>
      <c r="B626" s="11" t="s">
        <v>2</v>
      </c>
      <c r="C626" s="32">
        <f t="shared" si="22"/>
        <v>6483</v>
      </c>
      <c r="D626" s="53"/>
      <c r="E626" s="53"/>
      <c r="F626" s="53"/>
      <c r="G626" s="53"/>
      <c r="H626" s="53"/>
      <c r="I626" s="53"/>
      <c r="J626" s="13"/>
      <c r="K626" s="13"/>
    </row>
    <row r="627" spans="1:11">
      <c r="A627" s="41" t="s">
        <v>23</v>
      </c>
      <c r="B627" s="17" t="s">
        <v>1</v>
      </c>
      <c r="C627" s="23">
        <f t="shared" si="22"/>
        <v>6483</v>
      </c>
    </row>
    <row r="628" spans="1:11">
      <c r="A628" s="14"/>
      <c r="B628" s="18" t="s">
        <v>2</v>
      </c>
      <c r="C628" s="23">
        <f t="shared" si="22"/>
        <v>6483</v>
      </c>
      <c r="D628" s="23">
        <f>D630</f>
        <v>0</v>
      </c>
    </row>
    <row r="629" spans="1:11">
      <c r="A629" s="31" t="s">
        <v>16</v>
      </c>
      <c r="B629" s="9" t="s">
        <v>1</v>
      </c>
      <c r="C629" s="23">
        <f>C631+C639+C645+C671+C681+C705+C713+C737</f>
        <v>6483</v>
      </c>
    </row>
    <row r="630" spans="1:11">
      <c r="A630" s="10"/>
      <c r="B630" s="11" t="s">
        <v>2</v>
      </c>
      <c r="C630" s="23">
        <f>C632+C640+C646+C672+C682+C706+C714+C738</f>
        <v>6483</v>
      </c>
    </row>
    <row r="631" spans="1:11" s="122" customFormat="1" ht="14.25">
      <c r="A631" s="255" t="s">
        <v>93</v>
      </c>
      <c r="B631" s="182" t="s">
        <v>1</v>
      </c>
      <c r="C631" s="32">
        <f>C633+C635+C637</f>
        <v>156</v>
      </c>
    </row>
    <row r="632" spans="1:11" s="122" customFormat="1">
      <c r="A632" s="104"/>
      <c r="B632" s="89" t="s">
        <v>2</v>
      </c>
      <c r="C632" s="32">
        <f>C634+C636+C638</f>
        <v>156</v>
      </c>
    </row>
    <row r="633" spans="1:11" s="254" customFormat="1" ht="15">
      <c r="A633" s="340" t="s">
        <v>202</v>
      </c>
      <c r="B633" s="251" t="s">
        <v>1</v>
      </c>
      <c r="C633" s="301">
        <v>31</v>
      </c>
    </row>
    <row r="634" spans="1:11" s="85" customFormat="1">
      <c r="A634" s="38"/>
      <c r="B634" s="112" t="s">
        <v>2</v>
      </c>
      <c r="C634" s="57">
        <v>31</v>
      </c>
    </row>
    <row r="635" spans="1:11" s="249" customFormat="1" ht="15">
      <c r="A635" s="307" t="s">
        <v>203</v>
      </c>
      <c r="B635" s="279" t="s">
        <v>1</v>
      </c>
      <c r="C635" s="129">
        <v>122</v>
      </c>
    </row>
    <row r="636" spans="1:11" s="122" customFormat="1">
      <c r="A636" s="104"/>
      <c r="B636" s="89" t="s">
        <v>2</v>
      </c>
      <c r="C636" s="51">
        <v>122</v>
      </c>
    </row>
    <row r="637" spans="1:11" s="254" customFormat="1" ht="15">
      <c r="A637" s="307" t="s">
        <v>204</v>
      </c>
      <c r="B637" s="251" t="s">
        <v>1</v>
      </c>
      <c r="C637" s="301">
        <v>3</v>
      </c>
    </row>
    <row r="638" spans="1:11" s="85" customFormat="1">
      <c r="A638" s="38"/>
      <c r="B638" s="112" t="s">
        <v>2</v>
      </c>
      <c r="C638" s="57">
        <v>3</v>
      </c>
    </row>
    <row r="639" spans="1:11" ht="14.25">
      <c r="A639" s="212" t="s">
        <v>98</v>
      </c>
      <c r="B639" s="17" t="s">
        <v>1</v>
      </c>
      <c r="C639" s="34">
        <f>C641+C643</f>
        <v>146</v>
      </c>
      <c r="D639"/>
    </row>
    <row r="640" spans="1:11">
      <c r="A640" s="27"/>
      <c r="B640" s="18" t="s">
        <v>2</v>
      </c>
      <c r="C640" s="34">
        <f>C642+C644</f>
        <v>146</v>
      </c>
      <c r="D640"/>
    </row>
    <row r="641" spans="1:3" s="249" customFormat="1" ht="15">
      <c r="A641" s="340" t="s">
        <v>206</v>
      </c>
      <c r="B641" s="279" t="s">
        <v>1</v>
      </c>
      <c r="C641" s="250">
        <v>36</v>
      </c>
    </row>
    <row r="642" spans="1:3" s="122" customFormat="1">
      <c r="A642" s="104"/>
      <c r="B642" s="89" t="s">
        <v>2</v>
      </c>
      <c r="C642" s="120">
        <v>36</v>
      </c>
    </row>
    <row r="643" spans="1:3" s="249" customFormat="1" ht="15">
      <c r="A643" s="340" t="s">
        <v>207</v>
      </c>
      <c r="B643" s="279" t="s">
        <v>1</v>
      </c>
      <c r="C643" s="250">
        <v>110</v>
      </c>
    </row>
    <row r="644" spans="1:3" s="122" customFormat="1">
      <c r="A644" s="104"/>
      <c r="B644" s="89" t="s">
        <v>2</v>
      </c>
      <c r="C644" s="51">
        <v>110</v>
      </c>
    </row>
    <row r="645" spans="1:3" s="85" customFormat="1">
      <c r="A645" s="115" t="s">
        <v>101</v>
      </c>
      <c r="B645" s="33" t="s">
        <v>1</v>
      </c>
      <c r="C645" s="32">
        <f>C647+C649+C651+C653+C655+C657+C659+C661+C663+C665+C667+C669</f>
        <v>1345</v>
      </c>
    </row>
    <row r="646" spans="1:3" s="85" customFormat="1">
      <c r="A646" s="38"/>
      <c r="B646" s="35" t="s">
        <v>2</v>
      </c>
      <c r="C646" s="32">
        <f>C648+C650+C652+C654+C656+C658+C660+C662+C664+C666+C668+C670</f>
        <v>1345</v>
      </c>
    </row>
    <row r="647" spans="1:3" s="249" customFormat="1" ht="30">
      <c r="A647" s="342" t="s">
        <v>208</v>
      </c>
      <c r="B647" s="279" t="s">
        <v>1</v>
      </c>
      <c r="C647" s="129">
        <v>213</v>
      </c>
    </row>
    <row r="648" spans="1:3" s="122" customFormat="1">
      <c r="A648" s="104"/>
      <c r="B648" s="89" t="s">
        <v>2</v>
      </c>
      <c r="C648" s="51">
        <v>213</v>
      </c>
    </row>
    <row r="649" spans="1:3" s="118" customFormat="1" ht="15">
      <c r="A649" s="342" t="s">
        <v>209</v>
      </c>
      <c r="B649" s="251" t="s">
        <v>1</v>
      </c>
      <c r="C649" s="301">
        <v>200</v>
      </c>
    </row>
    <row r="650" spans="1:3" s="126" customFormat="1">
      <c r="A650" s="205"/>
      <c r="B650" s="112" t="s">
        <v>2</v>
      </c>
      <c r="C650" s="57">
        <v>200</v>
      </c>
    </row>
    <row r="651" spans="1:3" s="118" customFormat="1" ht="15.75">
      <c r="A651" s="344" t="s">
        <v>115</v>
      </c>
      <c r="B651" s="251" t="s">
        <v>1</v>
      </c>
      <c r="C651" s="301">
        <v>90</v>
      </c>
    </row>
    <row r="652" spans="1:3" s="126" customFormat="1">
      <c r="A652" s="205"/>
      <c r="B652" s="112" t="s">
        <v>2</v>
      </c>
      <c r="C652" s="57">
        <v>90</v>
      </c>
    </row>
    <row r="653" spans="1:3" s="249" customFormat="1" ht="15">
      <c r="A653" s="342" t="s">
        <v>210</v>
      </c>
      <c r="B653" s="279" t="s">
        <v>1</v>
      </c>
      <c r="C653" s="129">
        <v>700</v>
      </c>
    </row>
    <row r="654" spans="1:3" s="122" customFormat="1">
      <c r="A654" s="104"/>
      <c r="B654" s="89" t="s">
        <v>2</v>
      </c>
      <c r="C654" s="51">
        <v>700</v>
      </c>
    </row>
    <row r="655" spans="1:3" s="249" customFormat="1" ht="15">
      <c r="A655" s="342" t="s">
        <v>211</v>
      </c>
      <c r="B655" s="279" t="s">
        <v>1</v>
      </c>
      <c r="C655" s="129">
        <v>10</v>
      </c>
    </row>
    <row r="656" spans="1:3" s="122" customFormat="1">
      <c r="A656" s="104"/>
      <c r="B656" s="89" t="s">
        <v>2</v>
      </c>
      <c r="C656" s="51">
        <v>10</v>
      </c>
    </row>
    <row r="657" spans="1:3" s="249" customFormat="1" ht="15">
      <c r="A657" s="342" t="s">
        <v>212</v>
      </c>
      <c r="B657" s="279" t="s">
        <v>1</v>
      </c>
      <c r="C657" s="129">
        <v>5</v>
      </c>
    </row>
    <row r="658" spans="1:3" s="122" customFormat="1">
      <c r="A658" s="104"/>
      <c r="B658" s="89" t="s">
        <v>2</v>
      </c>
      <c r="C658" s="51">
        <v>5</v>
      </c>
    </row>
    <row r="659" spans="1:3" s="249" customFormat="1" ht="15">
      <c r="A659" s="342" t="s">
        <v>213</v>
      </c>
      <c r="B659" s="279" t="s">
        <v>1</v>
      </c>
      <c r="C659" s="129">
        <v>37</v>
      </c>
    </row>
    <row r="660" spans="1:3" s="122" customFormat="1">
      <c r="A660" s="104"/>
      <c r="B660" s="89" t="s">
        <v>2</v>
      </c>
      <c r="C660" s="51">
        <v>37</v>
      </c>
    </row>
    <row r="661" spans="1:3" s="249" customFormat="1" ht="15.75">
      <c r="A661" s="344" t="s">
        <v>100</v>
      </c>
      <c r="B661" s="279" t="s">
        <v>1</v>
      </c>
      <c r="C661" s="129">
        <v>25</v>
      </c>
    </row>
    <row r="662" spans="1:3" s="122" customFormat="1">
      <c r="A662" s="104"/>
      <c r="B662" s="89" t="s">
        <v>2</v>
      </c>
      <c r="C662" s="51">
        <v>25</v>
      </c>
    </row>
    <row r="663" spans="1:3" s="249" customFormat="1" ht="15">
      <c r="A663" s="342" t="s">
        <v>214</v>
      </c>
      <c r="B663" s="279" t="s">
        <v>1</v>
      </c>
      <c r="C663" s="129">
        <v>50</v>
      </c>
    </row>
    <row r="664" spans="1:3" s="122" customFormat="1">
      <c r="A664" s="104"/>
      <c r="B664" s="89" t="s">
        <v>2</v>
      </c>
      <c r="C664" s="51">
        <v>50</v>
      </c>
    </row>
    <row r="665" spans="1:3" s="249" customFormat="1" ht="15">
      <c r="A665" s="342" t="s">
        <v>215</v>
      </c>
      <c r="B665" s="279" t="s">
        <v>1</v>
      </c>
      <c r="C665" s="129">
        <v>5</v>
      </c>
    </row>
    <row r="666" spans="1:3" s="122" customFormat="1">
      <c r="A666" s="104"/>
      <c r="B666" s="89" t="s">
        <v>2</v>
      </c>
      <c r="C666" s="51">
        <v>5</v>
      </c>
    </row>
    <row r="667" spans="1:3" s="249" customFormat="1" ht="15">
      <c r="A667" s="342" t="s">
        <v>216</v>
      </c>
      <c r="B667" s="279" t="s">
        <v>1</v>
      </c>
      <c r="C667" s="129">
        <v>5</v>
      </c>
    </row>
    <row r="668" spans="1:3" s="122" customFormat="1">
      <c r="A668" s="104"/>
      <c r="B668" s="89" t="s">
        <v>2</v>
      </c>
      <c r="C668" s="51">
        <v>5</v>
      </c>
    </row>
    <row r="669" spans="1:3" s="249" customFormat="1" ht="15">
      <c r="A669" s="342" t="s">
        <v>217</v>
      </c>
      <c r="B669" s="279" t="s">
        <v>1</v>
      </c>
      <c r="C669" s="129">
        <v>5</v>
      </c>
    </row>
    <row r="670" spans="1:3" s="122" customFormat="1">
      <c r="A670" s="104"/>
      <c r="B670" s="89" t="s">
        <v>2</v>
      </c>
      <c r="C670" s="51">
        <v>5</v>
      </c>
    </row>
    <row r="671" spans="1:3" s="85" customFormat="1" ht="14.25">
      <c r="A671" s="211" t="s">
        <v>102</v>
      </c>
      <c r="B671" s="33" t="s">
        <v>1</v>
      </c>
      <c r="C671" s="32">
        <f>C673+C675+C677+C679</f>
        <v>101</v>
      </c>
    </row>
    <row r="672" spans="1:3" s="85" customFormat="1">
      <c r="A672" s="38"/>
      <c r="B672" s="35" t="s">
        <v>2</v>
      </c>
      <c r="C672" s="32">
        <f>C674+C676+C678+C680</f>
        <v>101</v>
      </c>
    </row>
    <row r="673" spans="1:4" s="118" customFormat="1" ht="15.75" customHeight="1">
      <c r="A673" s="350" t="s">
        <v>219</v>
      </c>
      <c r="B673" s="251" t="s">
        <v>1</v>
      </c>
      <c r="C673" s="301">
        <v>16</v>
      </c>
    </row>
    <row r="674" spans="1:4" s="126" customFormat="1">
      <c r="A674" s="205"/>
      <c r="B674" s="112" t="s">
        <v>2</v>
      </c>
      <c r="C674" s="57">
        <v>16</v>
      </c>
    </row>
    <row r="675" spans="1:4" s="118" customFormat="1" ht="15.75">
      <c r="A675" s="351" t="s">
        <v>220</v>
      </c>
      <c r="B675" s="251" t="s">
        <v>1</v>
      </c>
      <c r="C675" s="301">
        <v>36</v>
      </c>
    </row>
    <row r="676" spans="1:4" s="126" customFormat="1">
      <c r="A676" s="205"/>
      <c r="B676" s="112" t="s">
        <v>2</v>
      </c>
      <c r="C676" s="57">
        <v>36</v>
      </c>
    </row>
    <row r="677" spans="1:4" s="118" customFormat="1" ht="15.75">
      <c r="A677" s="351" t="s">
        <v>221</v>
      </c>
      <c r="B677" s="251" t="s">
        <v>1</v>
      </c>
      <c r="C677" s="301">
        <v>37</v>
      </c>
    </row>
    <row r="678" spans="1:4" s="126" customFormat="1">
      <c r="A678" s="205"/>
      <c r="B678" s="112" t="s">
        <v>2</v>
      </c>
      <c r="C678" s="57">
        <v>37</v>
      </c>
    </row>
    <row r="679" spans="1:4" s="118" customFormat="1" ht="15">
      <c r="A679" s="312" t="s">
        <v>222</v>
      </c>
      <c r="B679" s="251" t="s">
        <v>1</v>
      </c>
      <c r="C679" s="301">
        <v>12</v>
      </c>
    </row>
    <row r="680" spans="1:4" s="126" customFormat="1">
      <c r="A680" s="205"/>
      <c r="B680" s="112" t="s">
        <v>2</v>
      </c>
      <c r="C680" s="57">
        <v>12</v>
      </c>
    </row>
    <row r="681" spans="1:4" s="85" customFormat="1" ht="14.25">
      <c r="A681" s="211" t="s">
        <v>112</v>
      </c>
      <c r="B681" s="33" t="s">
        <v>1</v>
      </c>
      <c r="C681" s="32">
        <f>C683+C685+C687+C689+C691+C693+C695+C697+C699+C701+C703</f>
        <v>1864</v>
      </c>
    </row>
    <row r="682" spans="1:4" s="85" customFormat="1">
      <c r="A682" s="38"/>
      <c r="B682" s="35" t="s">
        <v>2</v>
      </c>
      <c r="C682" s="32">
        <f>C684+C686+C688+C690+C692+C694+C696+C698+C700+C702+C704</f>
        <v>1864</v>
      </c>
      <c r="D682" s="32">
        <f>D684+D686+D688+D690+D692+D694+D696+D698+D700+D702+D704</f>
        <v>0</v>
      </c>
    </row>
    <row r="683" spans="1:4" s="118" customFormat="1" ht="17.25" customHeight="1">
      <c r="A683" s="337" t="s">
        <v>194</v>
      </c>
      <c r="B683" s="251" t="s">
        <v>1</v>
      </c>
      <c r="C683" s="301">
        <v>200</v>
      </c>
    </row>
    <row r="684" spans="1:4" s="126" customFormat="1">
      <c r="A684" s="205"/>
      <c r="B684" s="112" t="s">
        <v>2</v>
      </c>
      <c r="C684" s="57">
        <v>200</v>
      </c>
    </row>
    <row r="685" spans="1:4" s="118" customFormat="1" ht="15.75">
      <c r="A685" s="336" t="s">
        <v>195</v>
      </c>
      <c r="B685" s="251" t="s">
        <v>1</v>
      </c>
      <c r="C685" s="301">
        <v>156</v>
      </c>
    </row>
    <row r="686" spans="1:4" s="126" customFormat="1">
      <c r="A686" s="205"/>
      <c r="B686" s="112" t="s">
        <v>2</v>
      </c>
      <c r="C686" s="57">
        <v>156</v>
      </c>
    </row>
    <row r="687" spans="1:4" s="118" customFormat="1" ht="15.75">
      <c r="A687" s="336" t="s">
        <v>196</v>
      </c>
      <c r="B687" s="251" t="s">
        <v>1</v>
      </c>
      <c r="C687" s="301">
        <v>134</v>
      </c>
    </row>
    <row r="688" spans="1:4" s="126" customFormat="1">
      <c r="A688" s="205"/>
      <c r="B688" s="112" t="s">
        <v>2</v>
      </c>
      <c r="C688" s="57">
        <v>134</v>
      </c>
    </row>
    <row r="689" spans="1:3" s="118" customFormat="1" ht="15.75">
      <c r="A689" s="336" t="s">
        <v>197</v>
      </c>
      <c r="B689" s="251" t="s">
        <v>1</v>
      </c>
      <c r="C689" s="301">
        <v>256</v>
      </c>
    </row>
    <row r="690" spans="1:3" s="126" customFormat="1">
      <c r="A690" s="205"/>
      <c r="B690" s="112" t="s">
        <v>2</v>
      </c>
      <c r="C690" s="57">
        <v>256</v>
      </c>
    </row>
    <row r="691" spans="1:3" s="118" customFormat="1" ht="15.75">
      <c r="A691" s="336" t="s">
        <v>435</v>
      </c>
      <c r="B691" s="251" t="s">
        <v>1</v>
      </c>
      <c r="C691" s="301">
        <v>100</v>
      </c>
    </row>
    <row r="692" spans="1:3" s="126" customFormat="1">
      <c r="A692" s="205"/>
      <c r="B692" s="112" t="s">
        <v>2</v>
      </c>
      <c r="C692" s="57">
        <v>100</v>
      </c>
    </row>
    <row r="693" spans="1:3" s="118" customFormat="1" ht="15.75">
      <c r="A693" s="336" t="s">
        <v>198</v>
      </c>
      <c r="B693" s="251" t="s">
        <v>1</v>
      </c>
      <c r="C693" s="301">
        <v>54</v>
      </c>
    </row>
    <row r="694" spans="1:3" s="126" customFormat="1">
      <c r="A694" s="205"/>
      <c r="B694" s="112" t="s">
        <v>2</v>
      </c>
      <c r="C694" s="57">
        <v>54</v>
      </c>
    </row>
    <row r="695" spans="1:3" s="118" customFormat="1" ht="15.75">
      <c r="A695" s="336" t="s">
        <v>199</v>
      </c>
      <c r="B695" s="251" t="s">
        <v>1</v>
      </c>
      <c r="C695" s="301">
        <v>700</v>
      </c>
    </row>
    <row r="696" spans="1:3" s="126" customFormat="1">
      <c r="A696" s="205"/>
      <c r="B696" s="112" t="s">
        <v>2</v>
      </c>
      <c r="C696" s="57">
        <v>700</v>
      </c>
    </row>
    <row r="697" spans="1:3" s="118" customFormat="1" ht="15.75">
      <c r="A697" s="336" t="s">
        <v>405</v>
      </c>
      <c r="B697" s="251" t="s">
        <v>1</v>
      </c>
      <c r="C697" s="301">
        <v>120</v>
      </c>
    </row>
    <row r="698" spans="1:3" s="126" customFormat="1">
      <c r="A698" s="205"/>
      <c r="B698" s="112" t="s">
        <v>2</v>
      </c>
      <c r="C698" s="57">
        <v>120</v>
      </c>
    </row>
    <row r="699" spans="1:3" s="118" customFormat="1" ht="15.75">
      <c r="A699" s="336" t="s">
        <v>406</v>
      </c>
      <c r="B699" s="251" t="s">
        <v>1</v>
      </c>
      <c r="C699" s="301">
        <v>40</v>
      </c>
    </row>
    <row r="700" spans="1:3" s="126" customFormat="1">
      <c r="A700" s="205"/>
      <c r="B700" s="112" t="s">
        <v>2</v>
      </c>
      <c r="C700" s="57">
        <v>40</v>
      </c>
    </row>
    <row r="701" spans="1:3" s="118" customFormat="1" ht="15.75">
      <c r="A701" s="336" t="s">
        <v>407</v>
      </c>
      <c r="B701" s="251" t="s">
        <v>1</v>
      </c>
      <c r="C701" s="301">
        <v>35</v>
      </c>
    </row>
    <row r="702" spans="1:3" s="126" customFormat="1">
      <c r="A702" s="205"/>
      <c r="B702" s="112" t="s">
        <v>2</v>
      </c>
      <c r="C702" s="57">
        <v>35</v>
      </c>
    </row>
    <row r="703" spans="1:3" s="118" customFormat="1" ht="15.75">
      <c r="A703" s="336" t="s">
        <v>408</v>
      </c>
      <c r="B703" s="251" t="s">
        <v>1</v>
      </c>
      <c r="C703" s="301">
        <v>69</v>
      </c>
    </row>
    <row r="704" spans="1:3" s="126" customFormat="1">
      <c r="A704" s="205"/>
      <c r="B704" s="112" t="s">
        <v>2</v>
      </c>
      <c r="C704" s="57">
        <v>69</v>
      </c>
    </row>
    <row r="705" spans="1:3" s="118" customFormat="1" ht="14.25">
      <c r="A705" s="268" t="s">
        <v>134</v>
      </c>
      <c r="B705" s="251" t="s">
        <v>1</v>
      </c>
      <c r="C705" s="32">
        <f>C707+C709+C711</f>
        <v>106</v>
      </c>
    </row>
    <row r="706" spans="1:3" s="126" customFormat="1">
      <c r="A706" s="205"/>
      <c r="B706" s="112" t="s">
        <v>2</v>
      </c>
      <c r="C706" s="32">
        <f>C708+C710+C712</f>
        <v>106</v>
      </c>
    </row>
    <row r="707" spans="1:3" s="118" customFormat="1" ht="15">
      <c r="A707" s="359" t="s">
        <v>117</v>
      </c>
      <c r="B707" s="251" t="s">
        <v>1</v>
      </c>
      <c r="C707" s="301">
        <v>45</v>
      </c>
    </row>
    <row r="708" spans="1:3" s="126" customFormat="1">
      <c r="A708" s="205"/>
      <c r="B708" s="112" t="s">
        <v>2</v>
      </c>
      <c r="C708" s="57">
        <v>45</v>
      </c>
    </row>
    <row r="709" spans="1:3" s="118" customFormat="1" ht="15">
      <c r="A709" s="355" t="s">
        <v>231</v>
      </c>
      <c r="B709" s="251" t="s">
        <v>1</v>
      </c>
      <c r="C709" s="301">
        <v>7</v>
      </c>
    </row>
    <row r="710" spans="1:3" s="126" customFormat="1">
      <c r="A710" s="205"/>
      <c r="B710" s="112" t="s">
        <v>2</v>
      </c>
      <c r="C710" s="57">
        <v>7</v>
      </c>
    </row>
    <row r="711" spans="1:3" s="118" customFormat="1" ht="15">
      <c r="A711" s="355" t="s">
        <v>232</v>
      </c>
      <c r="B711" s="251" t="s">
        <v>1</v>
      </c>
      <c r="C711" s="301">
        <v>54</v>
      </c>
    </row>
    <row r="712" spans="1:3" s="126" customFormat="1">
      <c r="A712" s="205"/>
      <c r="B712" s="112" t="s">
        <v>2</v>
      </c>
      <c r="C712" s="57">
        <v>54</v>
      </c>
    </row>
    <row r="713" spans="1:3" s="118" customFormat="1" ht="14.25">
      <c r="A713" s="268" t="s">
        <v>131</v>
      </c>
      <c r="B713" s="251" t="s">
        <v>1</v>
      </c>
      <c r="C713" s="32">
        <f>C715+C717+C719+C721+C723+C725+C727+C729+C731+C733+C735</f>
        <v>1996</v>
      </c>
    </row>
    <row r="714" spans="1:3" s="126" customFormat="1">
      <c r="A714" s="205"/>
      <c r="B714" s="112" t="s">
        <v>2</v>
      </c>
      <c r="C714" s="32">
        <f>C716+C718+C720+C722+C724+C726+C728+C730+C732+C734+C736</f>
        <v>1996</v>
      </c>
    </row>
    <row r="715" spans="1:3" s="118" customFormat="1" ht="14.25">
      <c r="A715" s="283" t="s">
        <v>139</v>
      </c>
      <c r="B715" s="285" t="s">
        <v>1</v>
      </c>
      <c r="C715" s="286">
        <v>179</v>
      </c>
    </row>
    <row r="716" spans="1:3" s="126" customFormat="1" ht="14.25">
      <c r="A716" s="287"/>
      <c r="B716" s="288" t="s">
        <v>2</v>
      </c>
      <c r="C716" s="286">
        <v>179</v>
      </c>
    </row>
    <row r="717" spans="1:3" s="118" customFormat="1" ht="14.25">
      <c r="A717" s="283" t="s">
        <v>140</v>
      </c>
      <c r="B717" s="285" t="s">
        <v>1</v>
      </c>
      <c r="C717" s="286">
        <v>22</v>
      </c>
    </row>
    <row r="718" spans="1:3" s="126" customFormat="1" ht="14.25">
      <c r="A718" s="287"/>
      <c r="B718" s="288" t="s">
        <v>2</v>
      </c>
      <c r="C718" s="286">
        <v>22</v>
      </c>
    </row>
    <row r="719" spans="1:3" s="118" customFormat="1" ht="14.25">
      <c r="A719" s="283" t="s">
        <v>138</v>
      </c>
      <c r="B719" s="285" t="s">
        <v>1</v>
      </c>
      <c r="C719" s="286">
        <v>16</v>
      </c>
    </row>
    <row r="720" spans="1:3" s="126" customFormat="1" ht="14.25">
      <c r="A720" s="287"/>
      <c r="B720" s="288" t="s">
        <v>2</v>
      </c>
      <c r="C720" s="286">
        <v>16</v>
      </c>
    </row>
    <row r="721" spans="1:3" s="118" customFormat="1" ht="14.25">
      <c r="A721" s="283" t="s">
        <v>141</v>
      </c>
      <c r="B721" s="285" t="s">
        <v>1</v>
      </c>
      <c r="C721" s="286">
        <v>16</v>
      </c>
    </row>
    <row r="722" spans="1:3" s="126" customFormat="1" ht="14.25">
      <c r="A722" s="287"/>
      <c r="B722" s="288" t="s">
        <v>2</v>
      </c>
      <c r="C722" s="286">
        <v>16</v>
      </c>
    </row>
    <row r="723" spans="1:3" s="118" customFormat="1" ht="14.25">
      <c r="A723" s="283" t="s">
        <v>142</v>
      </c>
      <c r="B723" s="285" t="s">
        <v>1</v>
      </c>
      <c r="C723" s="286">
        <v>18</v>
      </c>
    </row>
    <row r="724" spans="1:3" s="126" customFormat="1" ht="14.25">
      <c r="A724" s="287"/>
      <c r="B724" s="288" t="s">
        <v>2</v>
      </c>
      <c r="C724" s="286">
        <v>18</v>
      </c>
    </row>
    <row r="725" spans="1:3" s="118" customFormat="1" ht="14.25">
      <c r="A725" s="283" t="s">
        <v>143</v>
      </c>
      <c r="B725" s="285" t="s">
        <v>1</v>
      </c>
      <c r="C725" s="286">
        <v>3</v>
      </c>
    </row>
    <row r="726" spans="1:3" s="126" customFormat="1" ht="14.25">
      <c r="A726" s="287"/>
      <c r="B726" s="288" t="s">
        <v>2</v>
      </c>
      <c r="C726" s="286">
        <v>3</v>
      </c>
    </row>
    <row r="727" spans="1:3" s="118" customFormat="1" ht="14.25">
      <c r="A727" s="283" t="s">
        <v>144</v>
      </c>
      <c r="B727" s="285" t="s">
        <v>1</v>
      </c>
      <c r="C727" s="286">
        <v>152</v>
      </c>
    </row>
    <row r="728" spans="1:3" s="126" customFormat="1" ht="14.25">
      <c r="A728" s="287"/>
      <c r="B728" s="288" t="s">
        <v>2</v>
      </c>
      <c r="C728" s="286">
        <v>152</v>
      </c>
    </row>
    <row r="729" spans="1:3" s="118" customFormat="1" ht="14.25">
      <c r="A729" s="389" t="s">
        <v>145</v>
      </c>
      <c r="B729" s="285" t="s">
        <v>1</v>
      </c>
      <c r="C729" s="388">
        <v>60</v>
      </c>
    </row>
    <row r="730" spans="1:3" s="126" customFormat="1" ht="14.25">
      <c r="A730" s="287"/>
      <c r="B730" s="288" t="s">
        <v>2</v>
      </c>
      <c r="C730" s="286">
        <v>60</v>
      </c>
    </row>
    <row r="731" spans="1:3" s="118" customFormat="1" ht="14.25">
      <c r="A731" s="339" t="s">
        <v>200</v>
      </c>
      <c r="B731" s="285" t="s">
        <v>1</v>
      </c>
      <c r="C731" s="286">
        <v>800</v>
      </c>
    </row>
    <row r="732" spans="1:3" s="126" customFormat="1" ht="14.25">
      <c r="A732" s="287"/>
      <c r="B732" s="288" t="s">
        <v>2</v>
      </c>
      <c r="C732" s="286">
        <v>800</v>
      </c>
    </row>
    <row r="733" spans="1:3" s="118" customFormat="1" ht="14.25">
      <c r="A733" s="339" t="s">
        <v>201</v>
      </c>
      <c r="B733" s="285" t="s">
        <v>1</v>
      </c>
      <c r="C733" s="286">
        <v>600</v>
      </c>
    </row>
    <row r="734" spans="1:3" s="126" customFormat="1" ht="14.25">
      <c r="A734" s="287"/>
      <c r="B734" s="288" t="s">
        <v>2</v>
      </c>
      <c r="C734" s="286">
        <v>600</v>
      </c>
    </row>
    <row r="735" spans="1:3" s="118" customFormat="1" ht="16.5">
      <c r="A735" s="284" t="s">
        <v>146</v>
      </c>
      <c r="B735" s="285" t="s">
        <v>1</v>
      </c>
      <c r="C735" s="286">
        <v>130</v>
      </c>
    </row>
    <row r="736" spans="1:3" s="126" customFormat="1" ht="14.25">
      <c r="A736" s="287"/>
      <c r="B736" s="288" t="s">
        <v>2</v>
      </c>
      <c r="C736" s="286">
        <v>130</v>
      </c>
    </row>
    <row r="737" spans="1:5" s="118" customFormat="1" ht="15">
      <c r="A737" s="354" t="s">
        <v>274</v>
      </c>
      <c r="B737" s="356" t="s">
        <v>1</v>
      </c>
      <c r="C737" s="357">
        <f>C739+C741</f>
        <v>769</v>
      </c>
    </row>
    <row r="738" spans="1:5" s="126" customFormat="1" ht="15">
      <c r="A738" s="287"/>
      <c r="B738" s="358" t="s">
        <v>2</v>
      </c>
      <c r="C738" s="357">
        <f>C740+C742</f>
        <v>769</v>
      </c>
    </row>
    <row r="739" spans="1:5" s="118" customFormat="1" ht="15">
      <c r="A739" s="355" t="s">
        <v>229</v>
      </c>
      <c r="B739" s="251" t="s">
        <v>1</v>
      </c>
      <c r="C739" s="301">
        <v>762</v>
      </c>
    </row>
    <row r="740" spans="1:5" s="126" customFormat="1">
      <c r="A740" s="205"/>
      <c r="B740" s="112" t="s">
        <v>2</v>
      </c>
      <c r="C740" s="57">
        <v>762</v>
      </c>
    </row>
    <row r="741" spans="1:5" s="118" customFormat="1" ht="15">
      <c r="A741" s="355" t="s">
        <v>230</v>
      </c>
      <c r="B741" s="251" t="s">
        <v>1</v>
      </c>
      <c r="C741" s="301">
        <v>7</v>
      </c>
    </row>
    <row r="742" spans="1:5" s="126" customFormat="1">
      <c r="A742" s="205"/>
      <c r="B742" s="112" t="s">
        <v>2</v>
      </c>
      <c r="C742" s="57">
        <v>7</v>
      </c>
    </row>
    <row r="743" spans="1:5" s="48" customFormat="1">
      <c r="A743" s="519" t="s">
        <v>36</v>
      </c>
      <c r="B743" s="519"/>
      <c r="C743" s="519"/>
    </row>
    <row r="744" spans="1:5" s="48" customFormat="1">
      <c r="A744" s="25" t="s">
        <v>14</v>
      </c>
      <c r="B744" s="17" t="s">
        <v>1</v>
      </c>
      <c r="C744" s="23">
        <f t="shared" ref="C744:C745" si="23">C746</f>
        <v>7978</v>
      </c>
      <c r="E744" s="87"/>
    </row>
    <row r="745" spans="1:5" s="48" customFormat="1">
      <c r="A745" s="26" t="s">
        <v>15</v>
      </c>
      <c r="B745" s="18" t="s">
        <v>2</v>
      </c>
      <c r="C745" s="23">
        <f t="shared" si="23"/>
        <v>7978</v>
      </c>
      <c r="E745" s="87"/>
    </row>
    <row r="746" spans="1:5" s="48" customFormat="1">
      <c r="A746" s="30" t="s">
        <v>17</v>
      </c>
      <c r="B746" s="12" t="s">
        <v>1</v>
      </c>
      <c r="C746" s="32">
        <f>C748+C756</f>
        <v>7978</v>
      </c>
      <c r="E746" s="87"/>
    </row>
    <row r="747" spans="1:5" s="48" customFormat="1">
      <c r="A747" s="14" t="s">
        <v>9</v>
      </c>
      <c r="B747" s="11" t="s">
        <v>2</v>
      </c>
      <c r="C747" s="32">
        <f>C749+C757</f>
        <v>7978</v>
      </c>
    </row>
    <row r="748" spans="1:5" ht="25.5">
      <c r="A748" s="155" t="s">
        <v>41</v>
      </c>
      <c r="B748" s="17" t="s">
        <v>1</v>
      </c>
      <c r="C748" s="86">
        <f t="shared" ref="C748:C753" si="24">C750</f>
        <v>18</v>
      </c>
      <c r="D748"/>
    </row>
    <row r="749" spans="1:5">
      <c r="A749" s="27"/>
      <c r="B749" s="18" t="s">
        <v>2</v>
      </c>
      <c r="C749" s="86">
        <f t="shared" si="24"/>
        <v>18</v>
      </c>
      <c r="D749"/>
    </row>
    <row r="750" spans="1:5">
      <c r="A750" s="97" t="s">
        <v>237</v>
      </c>
      <c r="B750" s="17" t="s">
        <v>1</v>
      </c>
      <c r="C750" s="86">
        <f t="shared" si="24"/>
        <v>18</v>
      </c>
      <c r="D750"/>
    </row>
    <row r="751" spans="1:5">
      <c r="A751" s="27"/>
      <c r="B751" s="18" t="s">
        <v>2</v>
      </c>
      <c r="C751" s="86">
        <f t="shared" si="24"/>
        <v>18</v>
      </c>
      <c r="D751"/>
    </row>
    <row r="752" spans="1:5" s="141" customFormat="1" ht="15">
      <c r="A752" s="360" t="s">
        <v>238</v>
      </c>
      <c r="B752" s="17" t="s">
        <v>1</v>
      </c>
      <c r="C752" s="120">
        <f t="shared" si="24"/>
        <v>18</v>
      </c>
    </row>
    <row r="753" spans="1:5" s="19" customFormat="1">
      <c r="A753" s="206"/>
      <c r="B753" s="18" t="s">
        <v>2</v>
      </c>
      <c r="C753" s="120">
        <f t="shared" si="24"/>
        <v>18</v>
      </c>
    </row>
    <row r="754" spans="1:5" s="249" customFormat="1" ht="15">
      <c r="A754" s="407" t="s">
        <v>239</v>
      </c>
      <c r="B754" s="279" t="s">
        <v>1</v>
      </c>
      <c r="C754" s="250">
        <v>18</v>
      </c>
    </row>
    <row r="755" spans="1:5" s="122" customFormat="1">
      <c r="A755" s="458"/>
      <c r="B755" s="89" t="s">
        <v>2</v>
      </c>
      <c r="C755" s="120">
        <v>18</v>
      </c>
    </row>
    <row r="756" spans="1:5" s="48" customFormat="1">
      <c r="A756" s="16" t="s">
        <v>10</v>
      </c>
      <c r="B756" s="9" t="s">
        <v>1</v>
      </c>
      <c r="C756" s="23">
        <f>C758+C838+C844</f>
        <v>7960</v>
      </c>
    </row>
    <row r="757" spans="1:5" s="48" customFormat="1">
      <c r="A757" s="15"/>
      <c r="B757" s="11" t="s">
        <v>2</v>
      </c>
      <c r="C757" s="23">
        <f>C759+C839+C845</f>
        <v>7960</v>
      </c>
    </row>
    <row r="758" spans="1:5" s="137" customFormat="1">
      <c r="A758" s="80" t="s">
        <v>16</v>
      </c>
      <c r="B758" s="135" t="s">
        <v>1</v>
      </c>
      <c r="C758" s="136">
        <f>C764+C784+C828+C832</f>
        <v>7937</v>
      </c>
    </row>
    <row r="759" spans="1:5" s="137" customFormat="1">
      <c r="A759" s="49"/>
      <c r="B759" s="138" t="s">
        <v>2</v>
      </c>
      <c r="C759" s="136">
        <f>C765+C785+C829+C833</f>
        <v>7937</v>
      </c>
    </row>
    <row r="760" spans="1:5" s="137" customFormat="1" hidden="1">
      <c r="A760" s="45"/>
      <c r="B760" s="135"/>
      <c r="C760" s="136"/>
    </row>
    <row r="761" spans="1:5" s="137" customFormat="1" hidden="1">
      <c r="A761" s="140"/>
      <c r="B761" s="138"/>
      <c r="C761" s="136"/>
    </row>
    <row r="762" spans="1:5" s="141" customFormat="1" ht="15" hidden="1">
      <c r="A762" s="143"/>
      <c r="B762" s="186"/>
      <c r="C762" s="129"/>
    </row>
    <row r="763" spans="1:5" s="141" customFormat="1" hidden="1">
      <c r="A763" s="142"/>
      <c r="B763" s="175"/>
      <c r="C763" s="129"/>
    </row>
    <row r="764" spans="1:5">
      <c r="A764" s="83" t="s">
        <v>105</v>
      </c>
      <c r="B764" s="113" t="s">
        <v>1</v>
      </c>
      <c r="C764" s="32">
        <f>C766+C768+C770+C772+C774+C776+C778+C780+C782</f>
        <v>104</v>
      </c>
      <c r="E764" s="87"/>
    </row>
    <row r="765" spans="1:5">
      <c r="A765" s="10"/>
      <c r="B765" s="113" t="s">
        <v>2</v>
      </c>
      <c r="C765" s="32">
        <f>C767+C769+C771+C773+C775+C777+C779+C781+C783</f>
        <v>104</v>
      </c>
      <c r="E765" s="87"/>
    </row>
    <row r="766" spans="1:5" s="209" customFormat="1" ht="15">
      <c r="A766" s="363" t="s">
        <v>241</v>
      </c>
      <c r="B766" s="300" t="s">
        <v>1</v>
      </c>
      <c r="C766" s="301">
        <v>3</v>
      </c>
      <c r="D766" s="208"/>
      <c r="E766" s="118"/>
    </row>
    <row r="767" spans="1:5" s="55" customFormat="1">
      <c r="A767" s="58"/>
      <c r="B767" s="50" t="s">
        <v>2</v>
      </c>
      <c r="C767" s="57">
        <v>3</v>
      </c>
      <c r="D767" s="73"/>
      <c r="E767" s="126"/>
    </row>
    <row r="768" spans="1:5" s="209" customFormat="1" ht="15">
      <c r="A768" s="364" t="s">
        <v>242</v>
      </c>
      <c r="B768" s="300" t="s">
        <v>1</v>
      </c>
      <c r="C768" s="301">
        <v>3</v>
      </c>
      <c r="D768" s="208"/>
      <c r="E768" s="118"/>
    </row>
    <row r="769" spans="1:5" s="55" customFormat="1">
      <c r="A769" s="58"/>
      <c r="B769" s="50" t="s">
        <v>2</v>
      </c>
      <c r="C769" s="57">
        <v>3</v>
      </c>
      <c r="D769" s="73"/>
      <c r="E769" s="126"/>
    </row>
    <row r="770" spans="1:5" s="209" customFormat="1" ht="15">
      <c r="A770" s="363" t="s">
        <v>156</v>
      </c>
      <c r="B770" s="300" t="s">
        <v>1</v>
      </c>
      <c r="C770" s="301">
        <v>5</v>
      </c>
      <c r="D770" s="208"/>
      <c r="E770" s="118"/>
    </row>
    <row r="771" spans="1:5" s="55" customFormat="1">
      <c r="A771" s="58"/>
      <c r="B771" s="50" t="s">
        <v>2</v>
      </c>
      <c r="C771" s="57">
        <v>5</v>
      </c>
      <c r="D771" s="73"/>
      <c r="E771" s="126"/>
    </row>
    <row r="772" spans="1:5" s="209" customFormat="1" ht="15">
      <c r="A772" s="364" t="s">
        <v>247</v>
      </c>
      <c r="B772" s="300" t="s">
        <v>1</v>
      </c>
      <c r="C772" s="301">
        <v>26</v>
      </c>
      <c r="D772" s="208"/>
      <c r="E772" s="118"/>
    </row>
    <row r="773" spans="1:5" s="55" customFormat="1">
      <c r="A773" s="58"/>
      <c r="B773" s="50" t="s">
        <v>2</v>
      </c>
      <c r="C773" s="57">
        <v>26</v>
      </c>
      <c r="D773" s="73"/>
      <c r="E773" s="126"/>
    </row>
    <row r="774" spans="1:5" s="209" customFormat="1" ht="15">
      <c r="A774" s="364" t="s">
        <v>248</v>
      </c>
      <c r="B774" s="300" t="s">
        <v>1</v>
      </c>
      <c r="C774" s="301">
        <v>3</v>
      </c>
      <c r="D774" s="208"/>
      <c r="E774" s="118"/>
    </row>
    <row r="775" spans="1:5" s="55" customFormat="1">
      <c r="A775" s="58"/>
      <c r="B775" s="50" t="s">
        <v>2</v>
      </c>
      <c r="C775" s="57">
        <v>3</v>
      </c>
      <c r="D775" s="73"/>
      <c r="E775" s="126"/>
    </row>
    <row r="776" spans="1:5" s="118" customFormat="1" ht="15">
      <c r="A776" s="364" t="s">
        <v>421</v>
      </c>
      <c r="B776" s="251" t="s">
        <v>1</v>
      </c>
      <c r="C776" s="281">
        <v>18</v>
      </c>
    </row>
    <row r="777" spans="1:5" s="126" customFormat="1">
      <c r="A777" s="205"/>
      <c r="B777" s="112" t="s">
        <v>2</v>
      </c>
      <c r="C777" s="116">
        <v>18</v>
      </c>
    </row>
    <row r="778" spans="1:5" s="209" customFormat="1" ht="15">
      <c r="A778" s="364" t="s">
        <v>106</v>
      </c>
      <c r="B778" s="300" t="s">
        <v>1</v>
      </c>
      <c r="C778" s="301">
        <v>3</v>
      </c>
      <c r="D778" s="208"/>
      <c r="E778" s="118"/>
    </row>
    <row r="779" spans="1:5" s="55" customFormat="1">
      <c r="A779" s="58"/>
      <c r="B779" s="50" t="s">
        <v>2</v>
      </c>
      <c r="C779" s="57">
        <v>3</v>
      </c>
      <c r="D779" s="73"/>
      <c r="E779" s="126"/>
    </row>
    <row r="780" spans="1:5" s="209" customFormat="1" ht="15">
      <c r="A780" s="363" t="s">
        <v>249</v>
      </c>
      <c r="B780" s="300" t="s">
        <v>1</v>
      </c>
      <c r="C780" s="301">
        <v>3</v>
      </c>
      <c r="D780" s="208"/>
      <c r="E780" s="118"/>
    </row>
    <row r="781" spans="1:5" s="55" customFormat="1">
      <c r="A781" s="58"/>
      <c r="B781" s="50" t="s">
        <v>2</v>
      </c>
      <c r="C781" s="57">
        <v>3</v>
      </c>
      <c r="D781" s="73"/>
      <c r="E781" s="126"/>
    </row>
    <row r="782" spans="1:5" s="209" customFormat="1" ht="15">
      <c r="A782" s="363" t="s">
        <v>250</v>
      </c>
      <c r="B782" s="300" t="s">
        <v>1</v>
      </c>
      <c r="C782" s="301">
        <v>40</v>
      </c>
      <c r="D782" s="208"/>
      <c r="E782" s="118"/>
    </row>
    <row r="783" spans="1:5" s="55" customFormat="1">
      <c r="A783" s="58"/>
      <c r="B783" s="50" t="s">
        <v>2</v>
      </c>
      <c r="C783" s="57">
        <v>40</v>
      </c>
      <c r="D783" s="73"/>
      <c r="E783" s="126"/>
    </row>
    <row r="784" spans="1:5" s="209" customFormat="1" ht="14.25">
      <c r="A784" s="366" t="s">
        <v>92</v>
      </c>
      <c r="B784" s="78" t="s">
        <v>1</v>
      </c>
      <c r="C784" s="57">
        <f>C786+C788+C790+C792+C794+C796+C798+C800+C802+C804+C806+C808+C810+C812+C814+C816+C818+C820+C822+C824+C826</f>
        <v>7798</v>
      </c>
      <c r="D784" s="208"/>
      <c r="E784" s="118"/>
    </row>
    <row r="785" spans="1:5" s="55" customFormat="1">
      <c r="A785" s="58"/>
      <c r="B785" s="50" t="s">
        <v>2</v>
      </c>
      <c r="C785" s="57">
        <f>C787+C789+C791+C793+C795+C797+C799+C801+C803+C805+C807+C809+C811+C813+C815+C817+C819+C821+C823+C825+C827</f>
        <v>7798</v>
      </c>
      <c r="D785" s="73"/>
      <c r="E785" s="126"/>
    </row>
    <row r="786" spans="1:5" s="141" customFormat="1">
      <c r="A786" s="367" t="s">
        <v>251</v>
      </c>
      <c r="B786" s="328" t="s">
        <v>1</v>
      </c>
      <c r="C786" s="129">
        <v>5</v>
      </c>
      <c r="D786" s="71"/>
      <c r="E786" s="249"/>
    </row>
    <row r="787" spans="1:5" s="55" customFormat="1">
      <c r="A787" s="58"/>
      <c r="B787" s="50" t="s">
        <v>2</v>
      </c>
      <c r="C787" s="57">
        <v>5</v>
      </c>
      <c r="D787" s="73"/>
      <c r="E787" s="126"/>
    </row>
    <row r="788" spans="1:5" s="141" customFormat="1">
      <c r="A788" s="367" t="s">
        <v>252</v>
      </c>
      <c r="B788" s="328" t="s">
        <v>1</v>
      </c>
      <c r="C788" s="129">
        <v>15</v>
      </c>
      <c r="D788" s="71"/>
      <c r="E788" s="249"/>
    </row>
    <row r="789" spans="1:5" s="55" customFormat="1">
      <c r="A789" s="58"/>
      <c r="B789" s="50" t="s">
        <v>2</v>
      </c>
      <c r="C789" s="57">
        <v>15</v>
      </c>
      <c r="D789" s="73"/>
      <c r="E789" s="126"/>
    </row>
    <row r="790" spans="1:5" s="141" customFormat="1">
      <c r="A790" s="367" t="s">
        <v>253</v>
      </c>
      <c r="B790" s="328" t="s">
        <v>1</v>
      </c>
      <c r="C790" s="129">
        <v>1370</v>
      </c>
      <c r="D790" s="71"/>
      <c r="E790" s="249"/>
    </row>
    <row r="791" spans="1:5" s="55" customFormat="1">
      <c r="A791" s="58"/>
      <c r="B791" s="50" t="s">
        <v>2</v>
      </c>
      <c r="C791" s="57">
        <v>1370</v>
      </c>
      <c r="D791" s="73"/>
      <c r="E791" s="126"/>
    </row>
    <row r="792" spans="1:5" s="141" customFormat="1">
      <c r="A792" s="367" t="s">
        <v>254</v>
      </c>
      <c r="B792" s="328" t="s">
        <v>1</v>
      </c>
      <c r="C792" s="129">
        <v>1087</v>
      </c>
      <c r="D792" s="71"/>
      <c r="E792" s="249"/>
    </row>
    <row r="793" spans="1:5" s="55" customFormat="1">
      <c r="A793" s="58"/>
      <c r="B793" s="50" t="s">
        <v>2</v>
      </c>
      <c r="C793" s="57">
        <v>1087</v>
      </c>
      <c r="D793" s="73"/>
      <c r="E793" s="126"/>
    </row>
    <row r="794" spans="1:5" s="141" customFormat="1">
      <c r="A794" s="367" t="s">
        <v>255</v>
      </c>
      <c r="B794" s="328" t="s">
        <v>1</v>
      </c>
      <c r="C794" s="129">
        <v>1401</v>
      </c>
      <c r="D794" s="71"/>
      <c r="E794" s="249"/>
    </row>
    <row r="795" spans="1:5" s="55" customFormat="1">
      <c r="A795" s="58"/>
      <c r="B795" s="50" t="s">
        <v>2</v>
      </c>
      <c r="C795" s="57">
        <v>1401</v>
      </c>
      <c r="D795" s="73"/>
      <c r="E795" s="126"/>
    </row>
    <row r="796" spans="1:5" s="141" customFormat="1">
      <c r="A796" s="367" t="s">
        <v>256</v>
      </c>
      <c r="B796" s="328" t="s">
        <v>1</v>
      </c>
      <c r="C796" s="129">
        <v>77</v>
      </c>
      <c r="D796" s="71"/>
      <c r="E796" s="249"/>
    </row>
    <row r="797" spans="1:5" s="55" customFormat="1">
      <c r="A797" s="58"/>
      <c r="B797" s="50" t="s">
        <v>2</v>
      </c>
      <c r="C797" s="57">
        <v>77</v>
      </c>
      <c r="D797" s="73"/>
      <c r="E797" s="126"/>
    </row>
    <row r="798" spans="1:5" s="141" customFormat="1">
      <c r="A798" s="367" t="s">
        <v>257</v>
      </c>
      <c r="B798" s="328" t="s">
        <v>1</v>
      </c>
      <c r="C798" s="129">
        <v>1838</v>
      </c>
      <c r="D798" s="71"/>
      <c r="E798" s="249"/>
    </row>
    <row r="799" spans="1:5" s="55" customFormat="1">
      <c r="A799" s="58"/>
      <c r="B799" s="50" t="s">
        <v>2</v>
      </c>
      <c r="C799" s="57">
        <v>1838</v>
      </c>
      <c r="D799" s="73"/>
      <c r="E799" s="126"/>
    </row>
    <row r="800" spans="1:5" s="141" customFormat="1">
      <c r="A800" s="367" t="s">
        <v>258</v>
      </c>
      <c r="B800" s="328" t="s">
        <v>1</v>
      </c>
      <c r="C800" s="129">
        <v>1498</v>
      </c>
      <c r="D800" s="71"/>
      <c r="E800" s="249"/>
    </row>
    <row r="801" spans="1:5" s="55" customFormat="1">
      <c r="A801" s="58"/>
      <c r="B801" s="50" t="s">
        <v>2</v>
      </c>
      <c r="C801" s="57">
        <v>1498</v>
      </c>
      <c r="D801" s="73"/>
      <c r="E801" s="126"/>
    </row>
    <row r="802" spans="1:5" s="141" customFormat="1">
      <c r="A802" s="367" t="s">
        <v>259</v>
      </c>
      <c r="B802" s="328" t="s">
        <v>1</v>
      </c>
      <c r="C802" s="129">
        <v>316</v>
      </c>
      <c r="D802" s="71"/>
      <c r="E802" s="249"/>
    </row>
    <row r="803" spans="1:5" s="55" customFormat="1">
      <c r="A803" s="58"/>
      <c r="B803" s="50" t="s">
        <v>2</v>
      </c>
      <c r="C803" s="57">
        <v>316</v>
      </c>
      <c r="D803" s="73"/>
      <c r="E803" s="126"/>
    </row>
    <row r="804" spans="1:5" s="141" customFormat="1">
      <c r="A804" s="367" t="s">
        <v>260</v>
      </c>
      <c r="B804" s="328" t="s">
        <v>1</v>
      </c>
      <c r="C804" s="129">
        <v>17</v>
      </c>
      <c r="D804" s="71"/>
      <c r="E804" s="249"/>
    </row>
    <row r="805" spans="1:5" s="55" customFormat="1">
      <c r="A805" s="58"/>
      <c r="B805" s="50" t="s">
        <v>2</v>
      </c>
      <c r="C805" s="57">
        <v>17</v>
      </c>
      <c r="D805" s="73"/>
      <c r="E805" s="126"/>
    </row>
    <row r="806" spans="1:5" s="141" customFormat="1">
      <c r="A806" s="367" t="s">
        <v>261</v>
      </c>
      <c r="B806" s="328" t="s">
        <v>1</v>
      </c>
      <c r="C806" s="129">
        <v>14</v>
      </c>
      <c r="D806" s="71"/>
      <c r="E806" s="249"/>
    </row>
    <row r="807" spans="1:5" s="55" customFormat="1">
      <c r="A807" s="58"/>
      <c r="B807" s="50" t="s">
        <v>2</v>
      </c>
      <c r="C807" s="57">
        <v>14</v>
      </c>
      <c r="D807" s="73"/>
      <c r="E807" s="126"/>
    </row>
    <row r="808" spans="1:5" s="141" customFormat="1">
      <c r="A808" s="367" t="s">
        <v>262</v>
      </c>
      <c r="B808" s="328" t="s">
        <v>1</v>
      </c>
      <c r="C808" s="129">
        <v>31</v>
      </c>
      <c r="D808" s="71"/>
      <c r="E808" s="249"/>
    </row>
    <row r="809" spans="1:5" s="55" customFormat="1">
      <c r="A809" s="58"/>
      <c r="B809" s="50" t="s">
        <v>2</v>
      </c>
      <c r="C809" s="57">
        <v>31</v>
      </c>
      <c r="D809" s="73"/>
      <c r="E809" s="126"/>
    </row>
    <row r="810" spans="1:5" s="141" customFormat="1">
      <c r="A810" s="367" t="s">
        <v>263</v>
      </c>
      <c r="B810" s="328" t="s">
        <v>1</v>
      </c>
      <c r="C810" s="129">
        <v>29</v>
      </c>
      <c r="D810" s="71"/>
      <c r="E810" s="249"/>
    </row>
    <row r="811" spans="1:5" s="55" customFormat="1">
      <c r="A811" s="58"/>
      <c r="B811" s="50" t="s">
        <v>2</v>
      </c>
      <c r="C811" s="57">
        <v>29</v>
      </c>
      <c r="D811" s="73"/>
      <c r="E811" s="126"/>
    </row>
    <row r="812" spans="1:5" s="141" customFormat="1">
      <c r="A812" s="367" t="s">
        <v>264</v>
      </c>
      <c r="B812" s="328" t="s">
        <v>1</v>
      </c>
      <c r="C812" s="129">
        <v>17</v>
      </c>
      <c r="D812" s="71"/>
      <c r="E812" s="249"/>
    </row>
    <row r="813" spans="1:5" s="55" customFormat="1">
      <c r="A813" s="58"/>
      <c r="B813" s="50" t="s">
        <v>2</v>
      </c>
      <c r="C813" s="57">
        <v>17</v>
      </c>
      <c r="D813" s="73"/>
      <c r="E813" s="126"/>
    </row>
    <row r="814" spans="1:5" s="141" customFormat="1">
      <c r="A814" s="367" t="s">
        <v>265</v>
      </c>
      <c r="B814" s="328" t="s">
        <v>1</v>
      </c>
      <c r="C814" s="129">
        <v>10</v>
      </c>
      <c r="D814" s="71"/>
      <c r="E814" s="249"/>
    </row>
    <row r="815" spans="1:5" s="55" customFormat="1">
      <c r="A815" s="58"/>
      <c r="B815" s="50" t="s">
        <v>2</v>
      </c>
      <c r="C815" s="57">
        <v>10</v>
      </c>
      <c r="D815" s="73"/>
      <c r="E815" s="126"/>
    </row>
    <row r="816" spans="1:5" s="141" customFormat="1">
      <c r="A816" s="367" t="s">
        <v>266</v>
      </c>
      <c r="B816" s="328" t="s">
        <v>1</v>
      </c>
      <c r="C816" s="129">
        <v>20</v>
      </c>
      <c r="D816" s="71"/>
      <c r="E816" s="249"/>
    </row>
    <row r="817" spans="1:5" s="55" customFormat="1">
      <c r="A817" s="58"/>
      <c r="B817" s="50" t="s">
        <v>2</v>
      </c>
      <c r="C817" s="57">
        <v>20</v>
      </c>
      <c r="D817" s="73"/>
      <c r="E817" s="126"/>
    </row>
    <row r="818" spans="1:5" s="141" customFormat="1">
      <c r="A818" s="367" t="s">
        <v>267</v>
      </c>
      <c r="B818" s="328" t="s">
        <v>1</v>
      </c>
      <c r="C818" s="129">
        <v>12</v>
      </c>
      <c r="D818" s="71"/>
      <c r="E818" s="249"/>
    </row>
    <row r="819" spans="1:5" s="55" customFormat="1">
      <c r="A819" s="58"/>
      <c r="B819" s="50" t="s">
        <v>2</v>
      </c>
      <c r="C819" s="57">
        <v>12</v>
      </c>
      <c r="D819" s="73"/>
      <c r="E819" s="126"/>
    </row>
    <row r="820" spans="1:5" s="141" customFormat="1">
      <c r="A820" s="367" t="s">
        <v>268</v>
      </c>
      <c r="B820" s="328" t="s">
        <v>1</v>
      </c>
      <c r="C820" s="129">
        <v>11</v>
      </c>
      <c r="D820" s="71"/>
      <c r="E820" s="249"/>
    </row>
    <row r="821" spans="1:5" s="55" customFormat="1">
      <c r="A821" s="58"/>
      <c r="B821" s="50" t="s">
        <v>2</v>
      </c>
      <c r="C821" s="57">
        <v>11</v>
      </c>
      <c r="D821" s="73"/>
      <c r="E821" s="126"/>
    </row>
    <row r="822" spans="1:5" s="141" customFormat="1">
      <c r="A822" s="367" t="s">
        <v>269</v>
      </c>
      <c r="B822" s="328" t="s">
        <v>1</v>
      </c>
      <c r="C822" s="129">
        <v>10</v>
      </c>
      <c r="D822" s="71"/>
      <c r="E822" s="249"/>
    </row>
    <row r="823" spans="1:5" s="55" customFormat="1">
      <c r="A823" s="58"/>
      <c r="B823" s="50" t="s">
        <v>2</v>
      </c>
      <c r="C823" s="57">
        <v>10</v>
      </c>
      <c r="D823" s="73"/>
      <c r="E823" s="126"/>
    </row>
    <row r="824" spans="1:5" s="141" customFormat="1">
      <c r="A824" s="367" t="s">
        <v>270</v>
      </c>
      <c r="B824" s="328" t="s">
        <v>1</v>
      </c>
      <c r="C824" s="129">
        <v>17</v>
      </c>
      <c r="D824" s="71"/>
      <c r="E824" s="249"/>
    </row>
    <row r="825" spans="1:5" s="55" customFormat="1">
      <c r="A825" s="58"/>
      <c r="B825" s="50" t="s">
        <v>2</v>
      </c>
      <c r="C825" s="57">
        <v>17</v>
      </c>
      <c r="D825" s="73"/>
      <c r="E825" s="126"/>
    </row>
    <row r="826" spans="1:5" s="141" customFormat="1">
      <c r="A826" s="367" t="s">
        <v>271</v>
      </c>
      <c r="B826" s="328" t="s">
        <v>1</v>
      </c>
      <c r="C826" s="129">
        <v>3</v>
      </c>
      <c r="D826" s="71"/>
      <c r="E826" s="249"/>
    </row>
    <row r="827" spans="1:5" s="55" customFormat="1">
      <c r="A827" s="58"/>
      <c r="B827" s="50" t="s">
        <v>2</v>
      </c>
      <c r="C827" s="57">
        <v>3</v>
      </c>
      <c r="D827" s="73"/>
      <c r="E827" s="126"/>
    </row>
    <row r="828" spans="1:5" s="209" customFormat="1" ht="14.25">
      <c r="A828" s="366" t="s">
        <v>275</v>
      </c>
      <c r="B828" s="78" t="s">
        <v>1</v>
      </c>
      <c r="C828" s="57">
        <f>C830</f>
        <v>26</v>
      </c>
      <c r="D828" s="208"/>
      <c r="E828" s="118"/>
    </row>
    <row r="829" spans="1:5" s="55" customFormat="1">
      <c r="A829" s="58"/>
      <c r="B829" s="50" t="s">
        <v>2</v>
      </c>
      <c r="C829" s="57">
        <f>C831</f>
        <v>26</v>
      </c>
      <c r="D829" s="73"/>
      <c r="E829" s="126"/>
    </row>
    <row r="830" spans="1:5" s="209" customFormat="1" ht="15">
      <c r="A830" s="371" t="s">
        <v>436</v>
      </c>
      <c r="B830" s="300" t="s">
        <v>1</v>
      </c>
      <c r="C830" s="301">
        <v>26</v>
      </c>
      <c r="D830" s="208"/>
      <c r="E830" s="118"/>
    </row>
    <row r="831" spans="1:5" s="55" customFormat="1">
      <c r="A831" s="58"/>
      <c r="B831" s="50" t="s">
        <v>2</v>
      </c>
      <c r="C831" s="57">
        <v>26</v>
      </c>
      <c r="D831" s="73"/>
      <c r="E831" s="126"/>
    </row>
    <row r="832" spans="1:5" s="55" customFormat="1" ht="14.25">
      <c r="A832" s="258" t="s">
        <v>276</v>
      </c>
      <c r="B832" s="78" t="s">
        <v>1</v>
      </c>
      <c r="C832" s="57">
        <f>C834+C836</f>
        <v>9</v>
      </c>
      <c r="D832" s="73"/>
      <c r="E832" s="126"/>
    </row>
    <row r="833" spans="1:5" s="55" customFormat="1">
      <c r="A833" s="58"/>
      <c r="B833" s="50" t="s">
        <v>2</v>
      </c>
      <c r="C833" s="57">
        <f>C835+C837</f>
        <v>9</v>
      </c>
      <c r="D833" s="73"/>
      <c r="E833" s="126"/>
    </row>
    <row r="834" spans="1:5" s="209" customFormat="1" ht="15">
      <c r="A834" s="372" t="s">
        <v>106</v>
      </c>
      <c r="B834" s="300" t="s">
        <v>1</v>
      </c>
      <c r="C834" s="301">
        <v>5</v>
      </c>
      <c r="D834" s="208"/>
      <c r="E834" s="118"/>
    </row>
    <row r="835" spans="1:5" s="55" customFormat="1">
      <c r="A835" s="58"/>
      <c r="B835" s="50" t="s">
        <v>2</v>
      </c>
      <c r="C835" s="57">
        <v>5</v>
      </c>
      <c r="D835" s="73"/>
      <c r="E835" s="126"/>
    </row>
    <row r="836" spans="1:5" s="209" customFormat="1" ht="15">
      <c r="A836" s="373" t="s">
        <v>248</v>
      </c>
      <c r="B836" s="300" t="s">
        <v>1</v>
      </c>
      <c r="C836" s="301">
        <v>4</v>
      </c>
      <c r="D836" s="208"/>
      <c r="E836" s="118"/>
    </row>
    <row r="837" spans="1:5" s="55" customFormat="1">
      <c r="A837" s="58"/>
      <c r="B837" s="50" t="s">
        <v>2</v>
      </c>
      <c r="C837" s="57">
        <v>4</v>
      </c>
      <c r="D837" s="73"/>
      <c r="E837" s="126"/>
    </row>
    <row r="838" spans="1:5">
      <c r="A838" s="37" t="s">
        <v>61</v>
      </c>
      <c r="B838" s="12" t="s">
        <v>1</v>
      </c>
      <c r="C838" s="76">
        <f>C840</f>
        <v>12</v>
      </c>
    </row>
    <row r="839" spans="1:5">
      <c r="A839" s="14"/>
      <c r="B839" s="11" t="s">
        <v>2</v>
      </c>
      <c r="C839" s="76">
        <f>C841</f>
        <v>12</v>
      </c>
    </row>
    <row r="840" spans="1:5">
      <c r="A840" s="97" t="s">
        <v>237</v>
      </c>
      <c r="B840" s="17" t="s">
        <v>1</v>
      </c>
      <c r="C840" s="86">
        <f>C842</f>
        <v>12</v>
      </c>
      <c r="D840"/>
    </row>
    <row r="841" spans="1:5">
      <c r="A841" s="14"/>
      <c r="B841" s="18" t="s">
        <v>2</v>
      </c>
      <c r="C841" s="86">
        <f>C843</f>
        <v>12</v>
      </c>
      <c r="D841"/>
    </row>
    <row r="842" spans="1:5" s="209" customFormat="1" ht="15.75">
      <c r="A842" s="361" t="s">
        <v>240</v>
      </c>
      <c r="B842" s="300" t="s">
        <v>1</v>
      </c>
      <c r="C842" s="301">
        <v>12</v>
      </c>
      <c r="D842" s="208"/>
      <c r="E842" s="118"/>
    </row>
    <row r="843" spans="1:5" s="55" customFormat="1">
      <c r="A843" s="58"/>
      <c r="B843" s="50" t="s">
        <v>2</v>
      </c>
      <c r="C843" s="57">
        <v>12</v>
      </c>
      <c r="D843" s="73"/>
      <c r="E843" s="126"/>
    </row>
    <row r="844" spans="1:5">
      <c r="A844" s="27" t="s">
        <v>24</v>
      </c>
      <c r="B844" s="12" t="s">
        <v>1</v>
      </c>
      <c r="C844" s="23">
        <f>C846</f>
        <v>11</v>
      </c>
      <c r="D844"/>
    </row>
    <row r="845" spans="1:5">
      <c r="A845" s="10"/>
      <c r="B845" s="11" t="s">
        <v>2</v>
      </c>
      <c r="C845" s="23">
        <f>C847</f>
        <v>11</v>
      </c>
      <c r="D845"/>
    </row>
    <row r="846" spans="1:5">
      <c r="A846" s="83" t="s">
        <v>60</v>
      </c>
      <c r="B846" s="113" t="s">
        <v>1</v>
      </c>
      <c r="C846" s="32">
        <f>C848+C850+C852+C854</f>
        <v>11</v>
      </c>
    </row>
    <row r="847" spans="1:5">
      <c r="A847" s="10"/>
      <c r="B847" s="113" t="s">
        <v>2</v>
      </c>
      <c r="C847" s="32">
        <f>C849+C851+C853+C855</f>
        <v>11</v>
      </c>
      <c r="E847" s="87"/>
    </row>
    <row r="848" spans="1:5" s="209" customFormat="1" ht="15">
      <c r="A848" s="363" t="s">
        <v>243</v>
      </c>
      <c r="B848" s="300" t="s">
        <v>1</v>
      </c>
      <c r="C848" s="301">
        <v>1</v>
      </c>
      <c r="D848" s="208"/>
      <c r="E848" s="118"/>
    </row>
    <row r="849" spans="1:5" s="55" customFormat="1">
      <c r="A849" s="58"/>
      <c r="B849" s="50" t="s">
        <v>2</v>
      </c>
      <c r="C849" s="57">
        <v>1</v>
      </c>
      <c r="D849" s="73"/>
      <c r="E849" s="126"/>
    </row>
    <row r="850" spans="1:5" s="209" customFormat="1" ht="15">
      <c r="A850" s="363" t="s">
        <v>244</v>
      </c>
      <c r="B850" s="300" t="s">
        <v>1</v>
      </c>
      <c r="C850" s="301">
        <v>1</v>
      </c>
      <c r="D850" s="208"/>
      <c r="E850" s="118"/>
    </row>
    <row r="851" spans="1:5" s="55" customFormat="1">
      <c r="A851" s="58"/>
      <c r="B851" s="50" t="s">
        <v>2</v>
      </c>
      <c r="C851" s="57">
        <v>1</v>
      </c>
      <c r="D851" s="73"/>
      <c r="E851" s="126"/>
    </row>
    <row r="852" spans="1:5" s="209" customFormat="1" ht="15">
      <c r="A852" s="363" t="s">
        <v>245</v>
      </c>
      <c r="B852" s="300" t="s">
        <v>1</v>
      </c>
      <c r="C852" s="301">
        <v>3</v>
      </c>
      <c r="D852" s="208"/>
      <c r="E852" s="118"/>
    </row>
    <row r="853" spans="1:5" s="55" customFormat="1">
      <c r="A853" s="58"/>
      <c r="B853" s="50" t="s">
        <v>2</v>
      </c>
      <c r="C853" s="57">
        <v>3</v>
      </c>
      <c r="D853" s="73"/>
      <c r="E853" s="126"/>
    </row>
    <row r="854" spans="1:5" s="209" customFormat="1" ht="15">
      <c r="A854" s="363" t="s">
        <v>246</v>
      </c>
      <c r="B854" s="300" t="s">
        <v>1</v>
      </c>
      <c r="C854" s="301">
        <v>6</v>
      </c>
      <c r="D854" s="208"/>
      <c r="E854" s="118"/>
    </row>
    <row r="855" spans="1:5" s="55" customFormat="1">
      <c r="A855" s="58"/>
      <c r="B855" s="50" t="s">
        <v>2</v>
      </c>
      <c r="C855" s="57">
        <v>6</v>
      </c>
      <c r="D855" s="73"/>
      <c r="E855" s="126"/>
    </row>
    <row r="856" spans="1:5" s="48" customFormat="1">
      <c r="A856" s="519" t="s">
        <v>38</v>
      </c>
      <c r="B856" s="519"/>
      <c r="C856" s="519"/>
    </row>
    <row r="857" spans="1:5" s="87" customFormat="1">
      <c r="A857" s="181" t="s">
        <v>14</v>
      </c>
      <c r="B857" s="182" t="s">
        <v>1</v>
      </c>
      <c r="C857" s="86">
        <f>C859+C889</f>
        <v>2036</v>
      </c>
    </row>
    <row r="858" spans="1:5" s="87" customFormat="1">
      <c r="A858" s="104" t="s">
        <v>15</v>
      </c>
      <c r="B858" s="89" t="s">
        <v>2</v>
      </c>
      <c r="C858" s="86">
        <f>C860+C890</f>
        <v>2036</v>
      </c>
    </row>
    <row r="859" spans="1:5">
      <c r="A859" s="30" t="s">
        <v>21</v>
      </c>
      <c r="B859" s="17" t="s">
        <v>1</v>
      </c>
      <c r="C859" s="32">
        <f>C861</f>
        <v>1646</v>
      </c>
    </row>
    <row r="860" spans="1:5">
      <c r="A860" s="14" t="s">
        <v>9</v>
      </c>
      <c r="B860" s="18" t="s">
        <v>2</v>
      </c>
      <c r="C860" s="32">
        <f>C862</f>
        <v>1646</v>
      </c>
    </row>
    <row r="861" spans="1:5" s="48" customFormat="1">
      <c r="A861" s="16" t="s">
        <v>10</v>
      </c>
      <c r="B861" s="9" t="s">
        <v>1</v>
      </c>
      <c r="C861" s="23">
        <f>C863+C877</f>
        <v>1646</v>
      </c>
    </row>
    <row r="862" spans="1:5" s="48" customFormat="1">
      <c r="A862" s="15"/>
      <c r="B862" s="11" t="s">
        <v>2</v>
      </c>
      <c r="C862" s="23">
        <f>C864+C878</f>
        <v>1646</v>
      </c>
    </row>
    <row r="863" spans="1:5">
      <c r="A863" s="260" t="s">
        <v>16</v>
      </c>
      <c r="B863" s="12" t="s">
        <v>1</v>
      </c>
      <c r="C863" s="23">
        <f>C865+C873</f>
        <v>413</v>
      </c>
      <c r="D863"/>
    </row>
    <row r="864" spans="1:5">
      <c r="A864" s="10"/>
      <c r="B864" s="11" t="s">
        <v>2</v>
      </c>
      <c r="C864" s="23">
        <f>C866+C874</f>
        <v>413</v>
      </c>
      <c r="D864"/>
    </row>
    <row r="865" spans="1:5" s="126" customFormat="1" ht="25.5">
      <c r="A865" s="226" t="s">
        <v>76</v>
      </c>
      <c r="B865" s="127" t="s">
        <v>1</v>
      </c>
      <c r="C865" s="116">
        <f>C867+C869+C871</f>
        <v>407</v>
      </c>
    </row>
    <row r="866" spans="1:5" s="126" customFormat="1">
      <c r="A866" s="205"/>
      <c r="B866" s="112" t="s">
        <v>2</v>
      </c>
      <c r="C866" s="116">
        <f>C868+C870+C872</f>
        <v>407</v>
      </c>
    </row>
    <row r="867" spans="1:5" s="209" customFormat="1" ht="15">
      <c r="A867" s="400" t="s">
        <v>121</v>
      </c>
      <c r="B867" s="309" t="s">
        <v>1</v>
      </c>
      <c r="C867" s="301">
        <f>16+145</f>
        <v>161</v>
      </c>
      <c r="D867" s="208"/>
    </row>
    <row r="868" spans="1:5" s="55" customFormat="1">
      <c r="A868" s="58"/>
      <c r="B868" s="50" t="s">
        <v>2</v>
      </c>
      <c r="C868" s="57">
        <v>161</v>
      </c>
      <c r="D868" s="73"/>
    </row>
    <row r="869" spans="1:5" s="118" customFormat="1" ht="15">
      <c r="A869" s="400" t="s">
        <v>135</v>
      </c>
      <c r="B869" s="376" t="s">
        <v>1</v>
      </c>
      <c r="C869" s="281">
        <v>85</v>
      </c>
    </row>
    <row r="870" spans="1:5" s="55" customFormat="1">
      <c r="A870" s="58"/>
      <c r="B870" s="50" t="s">
        <v>2</v>
      </c>
      <c r="C870" s="57">
        <f>68+17</f>
        <v>85</v>
      </c>
      <c r="D870" s="73"/>
    </row>
    <row r="871" spans="1:5" s="209" customFormat="1" ht="15">
      <c r="A871" s="400" t="s">
        <v>123</v>
      </c>
      <c r="B871" s="309" t="s">
        <v>1</v>
      </c>
      <c r="C871" s="301">
        <v>161</v>
      </c>
      <c r="D871" s="208"/>
    </row>
    <row r="872" spans="1:5" s="55" customFormat="1">
      <c r="A872" s="58"/>
      <c r="B872" s="50" t="s">
        <v>2</v>
      </c>
      <c r="C872" s="57">
        <f>16+145</f>
        <v>161</v>
      </c>
      <c r="D872" s="73"/>
    </row>
    <row r="873" spans="1:5" ht="14.25">
      <c r="A873" s="401" t="s">
        <v>416</v>
      </c>
      <c r="B873" s="94" t="s">
        <v>1</v>
      </c>
      <c r="C873" s="32">
        <f>C875</f>
        <v>6</v>
      </c>
      <c r="E873" s="87"/>
    </row>
    <row r="874" spans="1:5">
      <c r="A874" s="10"/>
      <c r="B874" s="99" t="s">
        <v>2</v>
      </c>
      <c r="C874" s="32">
        <f>C876</f>
        <v>6</v>
      </c>
      <c r="E874" s="87"/>
    </row>
    <row r="875" spans="1:5" s="209" customFormat="1" ht="15.75">
      <c r="A875" s="402" t="s">
        <v>285</v>
      </c>
      <c r="B875" s="309" t="s">
        <v>1</v>
      </c>
      <c r="C875" s="301">
        <v>6</v>
      </c>
      <c r="D875" s="208"/>
    </row>
    <row r="876" spans="1:5" s="55" customFormat="1">
      <c r="A876" s="58"/>
      <c r="B876" s="50" t="s">
        <v>2</v>
      </c>
      <c r="C876" s="57">
        <v>6</v>
      </c>
      <c r="D876" s="73"/>
    </row>
    <row r="877" spans="1:5">
      <c r="A877" s="37" t="s">
        <v>61</v>
      </c>
      <c r="B877" s="12" t="s">
        <v>1</v>
      </c>
      <c r="C877" s="76">
        <f>C879</f>
        <v>1233</v>
      </c>
    </row>
    <row r="878" spans="1:5">
      <c r="A878" s="14"/>
      <c r="B878" s="11" t="s">
        <v>2</v>
      </c>
      <c r="C878" s="76">
        <f>C880</f>
        <v>1233</v>
      </c>
    </row>
    <row r="879" spans="1:5" s="126" customFormat="1" ht="25.5">
      <c r="A879" s="226" t="s">
        <v>76</v>
      </c>
      <c r="B879" s="127" t="s">
        <v>1</v>
      </c>
      <c r="C879" s="116">
        <f>C881+C883+C885+C887</f>
        <v>1233</v>
      </c>
    </row>
    <row r="880" spans="1:5" s="126" customFormat="1">
      <c r="A880" s="205"/>
      <c r="B880" s="112" t="s">
        <v>2</v>
      </c>
      <c r="C880" s="116">
        <f>C882+C884+C886+C888</f>
        <v>1233</v>
      </c>
    </row>
    <row r="881" spans="1:4" s="209" customFormat="1" ht="15">
      <c r="A881" s="400" t="s">
        <v>121</v>
      </c>
      <c r="B881" s="309" t="s">
        <v>1</v>
      </c>
      <c r="C881" s="301">
        <v>56</v>
      </c>
      <c r="D881" s="208"/>
    </row>
    <row r="882" spans="1:4" s="55" customFormat="1">
      <c r="A882" s="58"/>
      <c r="B882" s="50" t="s">
        <v>2</v>
      </c>
      <c r="C882" s="57">
        <v>56</v>
      </c>
      <c r="D882" s="73"/>
    </row>
    <row r="883" spans="1:4" s="118" customFormat="1" ht="15">
      <c r="A883" s="400" t="s">
        <v>135</v>
      </c>
      <c r="B883" s="376" t="s">
        <v>1</v>
      </c>
      <c r="C883" s="281">
        <v>77</v>
      </c>
    </row>
    <row r="884" spans="1:4" s="55" customFormat="1">
      <c r="A884" s="58"/>
      <c r="B884" s="50" t="s">
        <v>2</v>
      </c>
      <c r="C884" s="57">
        <v>77</v>
      </c>
      <c r="D884" s="73"/>
    </row>
    <row r="885" spans="1:4" s="209" customFormat="1" ht="15">
      <c r="A885" s="400" t="s">
        <v>123</v>
      </c>
      <c r="B885" s="309" t="s">
        <v>1</v>
      </c>
      <c r="C885" s="301">
        <v>56</v>
      </c>
      <c r="D885" s="208"/>
    </row>
    <row r="886" spans="1:4" s="55" customFormat="1">
      <c r="A886" s="58"/>
      <c r="B886" s="50" t="s">
        <v>2</v>
      </c>
      <c r="C886" s="57">
        <v>56</v>
      </c>
      <c r="D886" s="73"/>
    </row>
    <row r="887" spans="1:4" s="209" customFormat="1" ht="15">
      <c r="A887" s="400" t="s">
        <v>124</v>
      </c>
      <c r="B887" s="309" t="s">
        <v>1</v>
      </c>
      <c r="C887" s="301">
        <v>1044</v>
      </c>
      <c r="D887" s="208"/>
    </row>
    <row r="888" spans="1:4" s="55" customFormat="1">
      <c r="A888" s="58"/>
      <c r="B888" s="50" t="s">
        <v>2</v>
      </c>
      <c r="C888" s="57">
        <v>1044</v>
      </c>
      <c r="D888" s="73"/>
    </row>
    <row r="889" spans="1:4" s="48" customFormat="1">
      <c r="A889" s="30" t="s">
        <v>17</v>
      </c>
      <c r="B889" s="12" t="s">
        <v>1</v>
      </c>
      <c r="C889" s="23">
        <f t="shared" ref="C889:C890" si="25">C891</f>
        <v>390</v>
      </c>
    </row>
    <row r="890" spans="1:4" s="48" customFormat="1">
      <c r="A890" s="14" t="s">
        <v>9</v>
      </c>
      <c r="B890" s="11" t="s">
        <v>2</v>
      </c>
      <c r="C890" s="23">
        <f t="shared" si="25"/>
        <v>390</v>
      </c>
    </row>
    <row r="891" spans="1:4" s="48" customFormat="1">
      <c r="A891" s="16" t="s">
        <v>10</v>
      </c>
      <c r="B891" s="9" t="s">
        <v>1</v>
      </c>
      <c r="C891" s="23">
        <f>C893</f>
        <v>390</v>
      </c>
    </row>
    <row r="892" spans="1:4" s="48" customFormat="1">
      <c r="A892" s="15"/>
      <c r="B892" s="11" t="s">
        <v>2</v>
      </c>
      <c r="C892" s="23">
        <f>C894</f>
        <v>390</v>
      </c>
    </row>
    <row r="893" spans="1:4" ht="16.5" customHeight="1">
      <c r="A893" s="260" t="s">
        <v>16</v>
      </c>
      <c r="B893" s="12" t="s">
        <v>1</v>
      </c>
      <c r="C893" s="23">
        <f>C895+C901</f>
        <v>390</v>
      </c>
      <c r="D893"/>
    </row>
    <row r="894" spans="1:4">
      <c r="A894" s="10"/>
      <c r="B894" s="11" t="s">
        <v>2</v>
      </c>
      <c r="C894" s="23">
        <f>C896+C902</f>
        <v>390</v>
      </c>
      <c r="D894"/>
    </row>
    <row r="895" spans="1:4" s="198" customFormat="1" ht="14.25">
      <c r="A895" s="261" t="s">
        <v>86</v>
      </c>
      <c r="B895" s="78" t="s">
        <v>1</v>
      </c>
      <c r="C895" s="136">
        <f>C897+C899</f>
        <v>340</v>
      </c>
    </row>
    <row r="896" spans="1:4" s="198" customFormat="1">
      <c r="A896" s="140"/>
      <c r="B896" s="50" t="s">
        <v>2</v>
      </c>
      <c r="C896" s="136">
        <f>C898+C900</f>
        <v>340</v>
      </c>
    </row>
    <row r="897" spans="1:9" s="208" customFormat="1" ht="15">
      <c r="A897" s="312" t="s">
        <v>286</v>
      </c>
      <c r="B897" s="300" t="s">
        <v>1</v>
      </c>
      <c r="C897" s="301">
        <v>160</v>
      </c>
    </row>
    <row r="898" spans="1:9" s="73" customFormat="1">
      <c r="A898" s="58"/>
      <c r="B898" s="50" t="s">
        <v>2</v>
      </c>
      <c r="C898" s="57">
        <v>160</v>
      </c>
    </row>
    <row r="899" spans="1:9" s="208" customFormat="1" ht="15">
      <c r="A899" s="312" t="s">
        <v>287</v>
      </c>
      <c r="B899" s="300" t="s">
        <v>1</v>
      </c>
      <c r="C899" s="301">
        <v>180</v>
      </c>
    </row>
    <row r="900" spans="1:9" s="73" customFormat="1">
      <c r="A900" s="58"/>
      <c r="B900" s="50" t="s">
        <v>2</v>
      </c>
      <c r="C900" s="57">
        <v>180</v>
      </c>
    </row>
    <row r="901" spans="1:9" s="198" customFormat="1" ht="14.25">
      <c r="A901" s="261" t="s">
        <v>291</v>
      </c>
      <c r="B901" s="78" t="s">
        <v>1</v>
      </c>
      <c r="C901" s="136">
        <f>C903</f>
        <v>50</v>
      </c>
    </row>
    <row r="902" spans="1:9" s="198" customFormat="1">
      <c r="A902" s="140"/>
      <c r="B902" s="50" t="s">
        <v>2</v>
      </c>
      <c r="C902" s="136">
        <f>C904</f>
        <v>50</v>
      </c>
    </row>
    <row r="903" spans="1:9" s="208" customFormat="1" ht="15">
      <c r="A903" s="340" t="s">
        <v>292</v>
      </c>
      <c r="B903" s="300" t="s">
        <v>1</v>
      </c>
      <c r="C903" s="301">
        <v>50</v>
      </c>
    </row>
    <row r="904" spans="1:9" s="73" customFormat="1">
      <c r="A904" s="58"/>
      <c r="B904" s="50" t="s">
        <v>2</v>
      </c>
      <c r="C904" s="57">
        <v>50</v>
      </c>
    </row>
    <row r="905" spans="1:9">
      <c r="A905" s="334" t="s">
        <v>44</v>
      </c>
      <c r="B905" s="68"/>
      <c r="C905" s="172"/>
      <c r="D905" s="517"/>
      <c r="E905" s="517"/>
      <c r="F905" s="518"/>
      <c r="G905" s="518"/>
      <c r="H905" s="518"/>
      <c r="I905" s="518"/>
    </row>
    <row r="906" spans="1:9" s="87" customFormat="1">
      <c r="A906" s="189" t="s">
        <v>14</v>
      </c>
      <c r="B906" s="190" t="s">
        <v>1</v>
      </c>
      <c r="C906" s="23">
        <f t="shared" ref="C906:C907" si="26">C908</f>
        <v>420</v>
      </c>
      <c r="D906" s="54"/>
      <c r="E906" s="54"/>
      <c r="F906" s="54"/>
      <c r="G906" s="54"/>
      <c r="H906" s="54"/>
      <c r="I906" s="54"/>
    </row>
    <row r="907" spans="1:9" s="87" customFormat="1">
      <c r="A907" s="104" t="s">
        <v>15</v>
      </c>
      <c r="B907" s="191" t="s">
        <v>2</v>
      </c>
      <c r="C907" s="23">
        <f t="shared" si="26"/>
        <v>420</v>
      </c>
      <c r="D907" s="54"/>
      <c r="E907" s="54"/>
      <c r="F907" s="54"/>
      <c r="G907" s="54"/>
      <c r="H907" s="54"/>
      <c r="I907" s="54"/>
    </row>
    <row r="908" spans="1:9" s="87" customFormat="1">
      <c r="A908" s="105" t="s">
        <v>19</v>
      </c>
      <c r="B908" s="192" t="s">
        <v>1</v>
      </c>
      <c r="C908" s="32">
        <f t="shared" ref="C908:C915" si="27">C910</f>
        <v>420</v>
      </c>
      <c r="D908" s="54"/>
      <c r="E908" s="54"/>
      <c r="F908" s="54"/>
      <c r="G908" s="54"/>
      <c r="H908" s="54"/>
      <c r="I908" s="54"/>
    </row>
    <row r="909" spans="1:9" s="87" customFormat="1">
      <c r="A909" s="88" t="s">
        <v>20</v>
      </c>
      <c r="B909" s="102" t="s">
        <v>2</v>
      </c>
      <c r="C909" s="32">
        <f t="shared" si="27"/>
        <v>420</v>
      </c>
    </row>
    <row r="910" spans="1:9" s="48" customFormat="1">
      <c r="A910" s="16" t="s">
        <v>10</v>
      </c>
      <c r="B910" s="9" t="s">
        <v>1</v>
      </c>
      <c r="C910" s="23">
        <f t="shared" si="27"/>
        <v>420</v>
      </c>
    </row>
    <row r="911" spans="1:9" s="48" customFormat="1">
      <c r="A911" s="15"/>
      <c r="B911" s="11" t="s">
        <v>2</v>
      </c>
      <c r="C911" s="23">
        <f t="shared" si="27"/>
        <v>420</v>
      </c>
    </row>
    <row r="912" spans="1:9" s="48" customFormat="1">
      <c r="A912" s="93" t="s">
        <v>23</v>
      </c>
      <c r="B912" s="17" t="s">
        <v>1</v>
      </c>
      <c r="C912" s="23">
        <f t="shared" si="27"/>
        <v>420</v>
      </c>
    </row>
    <row r="913" spans="1:4" s="48" customFormat="1">
      <c r="A913" s="27"/>
      <c r="B913" s="18" t="s">
        <v>2</v>
      </c>
      <c r="C913" s="23">
        <f t="shared" si="27"/>
        <v>420</v>
      </c>
    </row>
    <row r="914" spans="1:4" s="48" customFormat="1">
      <c r="A914" s="194" t="s">
        <v>16</v>
      </c>
      <c r="B914" s="17" t="s">
        <v>1</v>
      </c>
      <c r="C914" s="23">
        <f t="shared" si="27"/>
        <v>420</v>
      </c>
    </row>
    <row r="915" spans="1:4" s="48" customFormat="1">
      <c r="A915" s="14"/>
      <c r="B915" s="18" t="s">
        <v>2</v>
      </c>
      <c r="C915" s="23">
        <f t="shared" si="27"/>
        <v>420</v>
      </c>
    </row>
    <row r="916" spans="1:4" s="208" customFormat="1" ht="15">
      <c r="A916" s="396" t="s">
        <v>433</v>
      </c>
      <c r="B916" s="300" t="s">
        <v>1</v>
      </c>
      <c r="C916" s="301">
        <v>420</v>
      </c>
    </row>
    <row r="917" spans="1:4" s="73" customFormat="1">
      <c r="A917" s="199"/>
      <c r="B917" s="50" t="s">
        <v>2</v>
      </c>
      <c r="C917" s="57">
        <v>420</v>
      </c>
    </row>
    <row r="918" spans="1:4">
      <c r="A918" s="531" t="s">
        <v>39</v>
      </c>
      <c r="B918" s="531"/>
      <c r="C918" s="531"/>
      <c r="D918"/>
    </row>
    <row r="919" spans="1:4">
      <c r="A919" s="532" t="s">
        <v>14</v>
      </c>
      <c r="B919" s="532"/>
      <c r="C919" s="532"/>
      <c r="D919"/>
    </row>
    <row r="920" spans="1:4">
      <c r="A920" s="187" t="s">
        <v>22</v>
      </c>
      <c r="B920" s="12" t="s">
        <v>1</v>
      </c>
      <c r="C920" s="23">
        <f>C922+C932</f>
        <v>9904.7999999999993</v>
      </c>
      <c r="D920"/>
    </row>
    <row r="921" spans="1:4">
      <c r="A921" s="10"/>
      <c r="B921" s="11" t="s">
        <v>2</v>
      </c>
      <c r="C921" s="23">
        <f>C923+C933</f>
        <v>9904.7999999999993</v>
      </c>
      <c r="D921"/>
    </row>
    <row r="922" spans="1:4" s="48" customFormat="1">
      <c r="A922" s="36" t="s">
        <v>19</v>
      </c>
      <c r="B922" s="9" t="s">
        <v>1</v>
      </c>
      <c r="C922" s="32">
        <f>C924+C926</f>
        <v>8674.7999999999993</v>
      </c>
    </row>
    <row r="923" spans="1:4" s="48" customFormat="1">
      <c r="A923" s="10" t="s">
        <v>20</v>
      </c>
      <c r="B923" s="11" t="s">
        <v>2</v>
      </c>
      <c r="C923" s="32">
        <f>C925+C927</f>
        <v>8674.7999999999993</v>
      </c>
    </row>
    <row r="924" spans="1:4">
      <c r="A924" s="82" t="s">
        <v>41</v>
      </c>
      <c r="B924" s="79" t="s">
        <v>1</v>
      </c>
      <c r="C924" s="86">
        <f>C1207</f>
        <v>249</v>
      </c>
      <c r="D924"/>
    </row>
    <row r="925" spans="1:4">
      <c r="A925" s="15"/>
      <c r="B925" s="50" t="s">
        <v>2</v>
      </c>
      <c r="C925" s="86">
        <f>C1208</f>
        <v>249</v>
      </c>
      <c r="D925"/>
    </row>
    <row r="926" spans="1:4" s="48" customFormat="1">
      <c r="A926" s="16" t="s">
        <v>10</v>
      </c>
      <c r="B926" s="9" t="s">
        <v>1</v>
      </c>
      <c r="C926" s="23">
        <f>C928</f>
        <v>8425.7999999999993</v>
      </c>
    </row>
    <row r="927" spans="1:4" s="48" customFormat="1">
      <c r="A927" s="15"/>
      <c r="B927" s="11" t="s">
        <v>2</v>
      </c>
      <c r="C927" s="23">
        <f>C929</f>
        <v>8425.7999999999993</v>
      </c>
    </row>
    <row r="928" spans="1:4" s="48" customFormat="1">
      <c r="A928" s="93" t="s">
        <v>23</v>
      </c>
      <c r="B928" s="17" t="s">
        <v>1</v>
      </c>
      <c r="C928" s="23">
        <f>C930</f>
        <v>8425.7999999999993</v>
      </c>
    </row>
    <row r="929" spans="1:9" s="48" customFormat="1">
      <c r="A929" s="27"/>
      <c r="B929" s="18" t="s">
        <v>2</v>
      </c>
      <c r="C929" s="23">
        <f>C931</f>
        <v>8425.7999999999993</v>
      </c>
    </row>
    <row r="930" spans="1:9" s="48" customFormat="1">
      <c r="A930" s="37" t="s">
        <v>24</v>
      </c>
      <c r="B930" s="17" t="s">
        <v>1</v>
      </c>
      <c r="C930" s="23">
        <f>C949+C980+C995+C1084+C1213</f>
        <v>8425.7999999999993</v>
      </c>
    </row>
    <row r="931" spans="1:9" s="48" customFormat="1">
      <c r="A931" s="14"/>
      <c r="B931" s="18" t="s">
        <v>2</v>
      </c>
      <c r="C931" s="23">
        <f>C950+C981+C996+C1085+C1214</f>
        <v>8425.7999999999993</v>
      </c>
    </row>
    <row r="932" spans="1:9" s="48" customFormat="1">
      <c r="A932" s="188" t="s">
        <v>17</v>
      </c>
      <c r="B932" s="17" t="s">
        <v>1</v>
      </c>
      <c r="C932" s="32">
        <f t="shared" ref="C932:C937" si="28">C934</f>
        <v>1230</v>
      </c>
    </row>
    <row r="933" spans="1:9" s="48" customFormat="1">
      <c r="A933" s="14" t="s">
        <v>9</v>
      </c>
      <c r="B933" s="18" t="s">
        <v>2</v>
      </c>
      <c r="C933" s="32">
        <f t="shared" si="28"/>
        <v>1230</v>
      </c>
    </row>
    <row r="934" spans="1:9" s="48" customFormat="1">
      <c r="A934" s="16" t="s">
        <v>10</v>
      </c>
      <c r="B934" s="9" t="s">
        <v>1</v>
      </c>
      <c r="C934" s="23">
        <f t="shared" si="28"/>
        <v>1230</v>
      </c>
    </row>
    <row r="935" spans="1:9" s="48" customFormat="1">
      <c r="A935" s="15"/>
      <c r="B935" s="11" t="s">
        <v>2</v>
      </c>
      <c r="C935" s="23">
        <f t="shared" si="28"/>
        <v>1230</v>
      </c>
    </row>
    <row r="936" spans="1:9" s="48" customFormat="1">
      <c r="A936" s="93" t="s">
        <v>23</v>
      </c>
      <c r="B936" s="17" t="s">
        <v>1</v>
      </c>
      <c r="C936" s="23">
        <f t="shared" si="28"/>
        <v>1230</v>
      </c>
    </row>
    <row r="937" spans="1:9" s="48" customFormat="1">
      <c r="A937" s="27"/>
      <c r="B937" s="18" t="s">
        <v>2</v>
      </c>
      <c r="C937" s="23">
        <f t="shared" si="28"/>
        <v>1230</v>
      </c>
    </row>
    <row r="938" spans="1:9" s="48" customFormat="1">
      <c r="A938" s="37" t="s">
        <v>24</v>
      </c>
      <c r="B938" s="17" t="s">
        <v>1</v>
      </c>
      <c r="C938" s="23">
        <f>C1010+C1057+C1194</f>
        <v>1230</v>
      </c>
    </row>
    <row r="939" spans="1:9" s="48" customFormat="1">
      <c r="A939" s="14"/>
      <c r="B939" s="18" t="s">
        <v>2</v>
      </c>
      <c r="C939" s="23">
        <f>C1011+C1058+C1195</f>
        <v>1230</v>
      </c>
    </row>
    <row r="940" spans="1:9" s="48" customFormat="1">
      <c r="A940" s="272" t="s">
        <v>18</v>
      </c>
      <c r="B940" s="273"/>
      <c r="C940" s="274"/>
      <c r="D940" s="152"/>
      <c r="E940" s="153"/>
      <c r="F940" s="152"/>
      <c r="G940" s="152"/>
      <c r="H940" s="152"/>
      <c r="I940" s="152"/>
    </row>
    <row r="941" spans="1:9" s="48" customFormat="1">
      <c r="A941" s="184" t="s">
        <v>14</v>
      </c>
      <c r="B941" s="78" t="s">
        <v>1</v>
      </c>
      <c r="C941" s="57">
        <f t="shared" ref="C941:C948" si="29">C943</f>
        <v>1386</v>
      </c>
      <c r="D941" s="154"/>
      <c r="E941" s="154"/>
      <c r="F941" s="154"/>
      <c r="G941" s="154"/>
      <c r="H941" s="154"/>
      <c r="I941" s="154"/>
    </row>
    <row r="942" spans="1:9" s="48" customFormat="1">
      <c r="A942" s="26" t="s">
        <v>48</v>
      </c>
      <c r="B942" s="18" t="s">
        <v>2</v>
      </c>
      <c r="C942" s="57">
        <f t="shared" si="29"/>
        <v>1386</v>
      </c>
      <c r="D942" s="54"/>
      <c r="E942" s="54"/>
      <c r="F942" s="54"/>
      <c r="G942" s="54"/>
      <c r="H942" s="54"/>
      <c r="I942" s="54"/>
    </row>
    <row r="943" spans="1:9" s="48" customFormat="1">
      <c r="A943" s="174" t="s">
        <v>28</v>
      </c>
      <c r="B943" s="17" t="s">
        <v>1</v>
      </c>
      <c r="C943" s="32">
        <f t="shared" si="29"/>
        <v>1386</v>
      </c>
      <c r="D943" s="54"/>
      <c r="E943" s="54"/>
      <c r="F943" s="54"/>
      <c r="G943" s="54"/>
      <c r="H943" s="54"/>
      <c r="I943" s="54"/>
    </row>
    <row r="944" spans="1:9" s="48" customFormat="1">
      <c r="A944" s="26" t="s">
        <v>49</v>
      </c>
      <c r="B944" s="18" t="s">
        <v>2</v>
      </c>
      <c r="C944" s="32">
        <f t="shared" si="29"/>
        <v>1386</v>
      </c>
      <c r="D944" s="54"/>
      <c r="E944" s="54"/>
      <c r="F944" s="54"/>
      <c r="G944" s="54"/>
      <c r="H944" s="54"/>
      <c r="I944" s="54"/>
    </row>
    <row r="945" spans="1:11">
      <c r="A945" s="16" t="s">
        <v>10</v>
      </c>
      <c r="B945" s="9" t="s">
        <v>1</v>
      </c>
      <c r="C945" s="23">
        <f t="shared" si="29"/>
        <v>1386</v>
      </c>
      <c r="D945" s="53"/>
      <c r="E945" s="60"/>
      <c r="F945" s="60"/>
      <c r="G945" s="60"/>
      <c r="H945" s="60"/>
      <c r="I945" s="60"/>
      <c r="J945" s="13"/>
      <c r="K945" s="13"/>
    </row>
    <row r="946" spans="1:11">
      <c r="A946" s="15"/>
      <c r="B946" s="11" t="s">
        <v>2</v>
      </c>
      <c r="C946" s="23">
        <f t="shared" si="29"/>
        <v>1386</v>
      </c>
      <c r="D946" s="53"/>
      <c r="E946" s="60"/>
      <c r="F946" s="60"/>
      <c r="G946" s="60"/>
      <c r="H946" s="60"/>
      <c r="I946" s="60"/>
      <c r="J946" s="13"/>
      <c r="K946" s="13"/>
    </row>
    <row r="947" spans="1:11">
      <c r="A947" s="41" t="s">
        <v>23</v>
      </c>
      <c r="B947" s="17" t="s">
        <v>1</v>
      </c>
      <c r="C947" s="23">
        <f t="shared" si="29"/>
        <v>1386</v>
      </c>
    </row>
    <row r="948" spans="1:11">
      <c r="A948" s="14"/>
      <c r="B948" s="18" t="s">
        <v>2</v>
      </c>
      <c r="C948" s="23">
        <f t="shared" si="29"/>
        <v>1386</v>
      </c>
    </row>
    <row r="949" spans="1:11" s="48" customFormat="1">
      <c r="A949" s="37" t="s">
        <v>24</v>
      </c>
      <c r="B949" s="17" t="s">
        <v>1</v>
      </c>
      <c r="C949" s="23">
        <f>C951+C953+C955+C957+C959+C961+C963+C965+C967+C969</f>
        <v>1386</v>
      </c>
    </row>
    <row r="950" spans="1:11" s="48" customFormat="1">
      <c r="A950" s="14"/>
      <c r="B950" s="18" t="s">
        <v>2</v>
      </c>
      <c r="C950" s="23">
        <f>C952+C954+C956+C958+C960+C962+C964+C966+C968+C970</f>
        <v>1386</v>
      </c>
    </row>
    <row r="951" spans="1:11" s="118" customFormat="1" ht="31.5" customHeight="1">
      <c r="A951" s="307" t="s">
        <v>160</v>
      </c>
      <c r="B951" s="251" t="s">
        <v>1</v>
      </c>
      <c r="C951" s="301">
        <v>476</v>
      </c>
    </row>
    <row r="952" spans="1:11" s="126" customFormat="1">
      <c r="A952" s="195"/>
      <c r="B952" s="112" t="s">
        <v>2</v>
      </c>
      <c r="C952" s="57">
        <v>476</v>
      </c>
    </row>
    <row r="953" spans="1:11" s="118" customFormat="1" ht="90.75" customHeight="1">
      <c r="A953" s="310" t="s">
        <v>161</v>
      </c>
      <c r="B953" s="251" t="s">
        <v>1</v>
      </c>
      <c r="C953" s="301">
        <v>166</v>
      </c>
    </row>
    <row r="954" spans="1:11" s="126" customFormat="1">
      <c r="A954" s="195"/>
      <c r="B954" s="112" t="s">
        <v>2</v>
      </c>
      <c r="C954" s="57">
        <v>166</v>
      </c>
    </row>
    <row r="955" spans="1:11" s="118" customFormat="1" ht="62.25" customHeight="1">
      <c r="A955" s="310" t="s">
        <v>162</v>
      </c>
      <c r="B955" s="251" t="s">
        <v>1</v>
      </c>
      <c r="C955" s="301">
        <v>100</v>
      </c>
    </row>
    <row r="956" spans="1:11" s="126" customFormat="1">
      <c r="A956" s="195"/>
      <c r="B956" s="112" t="s">
        <v>2</v>
      </c>
      <c r="C956" s="57">
        <v>100</v>
      </c>
    </row>
    <row r="957" spans="1:11" s="118" customFormat="1" ht="45.75" customHeight="1">
      <c r="A957" s="312" t="s">
        <v>163</v>
      </c>
      <c r="B957" s="251" t="s">
        <v>1</v>
      </c>
      <c r="C957" s="301">
        <v>149</v>
      </c>
    </row>
    <row r="958" spans="1:11" s="126" customFormat="1">
      <c r="A958" s="195"/>
      <c r="B958" s="112" t="s">
        <v>2</v>
      </c>
      <c r="C958" s="57">
        <v>149</v>
      </c>
    </row>
    <row r="959" spans="1:11" s="118" customFormat="1" ht="59.25" customHeight="1">
      <c r="A959" s="313" t="s">
        <v>164</v>
      </c>
      <c r="B959" s="251" t="s">
        <v>1</v>
      </c>
      <c r="C959" s="301">
        <v>58</v>
      </c>
    </row>
    <row r="960" spans="1:11" s="126" customFormat="1">
      <c r="A960" s="195"/>
      <c r="B960" s="112" t="s">
        <v>2</v>
      </c>
      <c r="C960" s="57">
        <v>58</v>
      </c>
    </row>
    <row r="961" spans="1:11" s="118" customFormat="1" ht="45.75" customHeight="1">
      <c r="A961" s="312" t="s">
        <v>165</v>
      </c>
      <c r="B961" s="251" t="s">
        <v>1</v>
      </c>
      <c r="C961" s="301">
        <v>138</v>
      </c>
    </row>
    <row r="962" spans="1:11" s="126" customFormat="1">
      <c r="A962" s="195"/>
      <c r="B962" s="112" t="s">
        <v>2</v>
      </c>
      <c r="C962" s="57">
        <v>138</v>
      </c>
    </row>
    <row r="963" spans="1:11" s="118" customFormat="1" ht="58.5" customHeight="1">
      <c r="A963" s="312" t="s">
        <v>166</v>
      </c>
      <c r="B963" s="251" t="s">
        <v>1</v>
      </c>
      <c r="C963" s="301">
        <v>153</v>
      </c>
    </row>
    <row r="964" spans="1:11" s="126" customFormat="1">
      <c r="A964" s="195"/>
      <c r="B964" s="112" t="s">
        <v>2</v>
      </c>
      <c r="C964" s="57">
        <v>153</v>
      </c>
    </row>
    <row r="965" spans="1:11" s="118" customFormat="1" ht="45.75" customHeight="1">
      <c r="A965" s="314" t="s">
        <v>167</v>
      </c>
      <c r="B965" s="251" t="s">
        <v>1</v>
      </c>
      <c r="C965" s="301">
        <v>58</v>
      </c>
    </row>
    <row r="966" spans="1:11" s="126" customFormat="1">
      <c r="A966" s="195"/>
      <c r="B966" s="112" t="s">
        <v>2</v>
      </c>
      <c r="C966" s="57">
        <v>58</v>
      </c>
    </row>
    <row r="967" spans="1:11" s="118" customFormat="1" ht="59.25" customHeight="1">
      <c r="A967" s="312" t="s">
        <v>168</v>
      </c>
      <c r="B967" s="251" t="s">
        <v>1</v>
      </c>
      <c r="C967" s="301">
        <v>58</v>
      </c>
    </row>
    <row r="968" spans="1:11" s="126" customFormat="1">
      <c r="A968" s="195"/>
      <c r="B968" s="112" t="s">
        <v>2</v>
      </c>
      <c r="C968" s="57">
        <v>58</v>
      </c>
    </row>
    <row r="969" spans="1:11" s="118" customFormat="1" ht="48" customHeight="1">
      <c r="A969" s="314" t="s">
        <v>396</v>
      </c>
      <c r="B969" s="251" t="s">
        <v>1</v>
      </c>
      <c r="C969" s="301">
        <v>30</v>
      </c>
    </row>
    <row r="970" spans="1:11" s="126" customFormat="1">
      <c r="A970" s="195"/>
      <c r="B970" s="112" t="s">
        <v>2</v>
      </c>
      <c r="C970" s="57">
        <v>30</v>
      </c>
    </row>
    <row r="971" spans="1:11" s="48" customFormat="1">
      <c r="A971" s="292" t="s">
        <v>68</v>
      </c>
      <c r="B971" s="293"/>
      <c r="C971" s="294"/>
      <c r="D971" s="319"/>
      <c r="E971" s="316"/>
      <c r="F971" s="319"/>
      <c r="G971" s="319"/>
      <c r="H971" s="319"/>
      <c r="I971" s="319"/>
    </row>
    <row r="972" spans="1:11" s="48" customFormat="1">
      <c r="A972" s="184" t="s">
        <v>14</v>
      </c>
      <c r="B972" s="78" t="s">
        <v>1</v>
      </c>
      <c r="C972" s="57">
        <f t="shared" ref="C972:C983" si="30">C974</f>
        <v>10</v>
      </c>
      <c r="D972" s="154"/>
      <c r="E972" s="154"/>
      <c r="F972" s="154"/>
      <c r="G972" s="154"/>
      <c r="H972" s="154"/>
      <c r="I972" s="154"/>
    </row>
    <row r="973" spans="1:11" s="48" customFormat="1">
      <c r="A973" s="26" t="s">
        <v>48</v>
      </c>
      <c r="B973" s="18" t="s">
        <v>2</v>
      </c>
      <c r="C973" s="57">
        <f t="shared" si="30"/>
        <v>10</v>
      </c>
      <c r="D973" s="54"/>
      <c r="E973" s="54"/>
      <c r="F973" s="54"/>
      <c r="G973" s="54"/>
      <c r="H973" s="54"/>
      <c r="I973" s="54"/>
    </row>
    <row r="974" spans="1:11" s="48" customFormat="1">
      <c r="A974" s="174" t="s">
        <v>28</v>
      </c>
      <c r="B974" s="17" t="s">
        <v>1</v>
      </c>
      <c r="C974" s="32">
        <f t="shared" si="30"/>
        <v>10</v>
      </c>
      <c r="D974" s="54"/>
      <c r="E974" s="54"/>
      <c r="F974" s="54"/>
      <c r="G974" s="54"/>
      <c r="H974" s="54"/>
      <c r="I974" s="54"/>
    </row>
    <row r="975" spans="1:11" s="48" customFormat="1">
      <c r="A975" s="26" t="s">
        <v>49</v>
      </c>
      <c r="B975" s="18" t="s">
        <v>2</v>
      </c>
      <c r="C975" s="32">
        <f t="shared" si="30"/>
        <v>10</v>
      </c>
      <c r="D975" s="54"/>
      <c r="E975" s="54"/>
      <c r="F975" s="54"/>
      <c r="G975" s="54"/>
      <c r="H975" s="54"/>
      <c r="I975" s="54"/>
    </row>
    <row r="976" spans="1:11">
      <c r="A976" s="16" t="s">
        <v>10</v>
      </c>
      <c r="B976" s="9" t="s">
        <v>1</v>
      </c>
      <c r="C976" s="23">
        <f t="shared" si="30"/>
        <v>10</v>
      </c>
      <c r="D976" s="53"/>
      <c r="E976" s="60"/>
      <c r="F976" s="60"/>
      <c r="G976" s="60"/>
      <c r="H976" s="60"/>
      <c r="I976" s="60"/>
      <c r="J976" s="13"/>
      <c r="K976" s="13"/>
    </row>
    <row r="977" spans="1:11">
      <c r="A977" s="15"/>
      <c r="B977" s="11" t="s">
        <v>2</v>
      </c>
      <c r="C977" s="23">
        <f t="shared" si="30"/>
        <v>10</v>
      </c>
      <c r="D977" s="53"/>
      <c r="E977" s="60"/>
      <c r="F977" s="60"/>
      <c r="G977" s="60"/>
      <c r="H977" s="60"/>
      <c r="I977" s="60"/>
      <c r="J977" s="13"/>
      <c r="K977" s="13"/>
    </row>
    <row r="978" spans="1:11">
      <c r="A978" s="41" t="s">
        <v>23</v>
      </c>
      <c r="B978" s="17" t="s">
        <v>1</v>
      </c>
      <c r="C978" s="23">
        <f t="shared" si="30"/>
        <v>10</v>
      </c>
    </row>
    <row r="979" spans="1:11">
      <c r="A979" s="14"/>
      <c r="B979" s="18" t="s">
        <v>2</v>
      </c>
      <c r="C979" s="23">
        <f t="shared" si="30"/>
        <v>10</v>
      </c>
    </row>
    <row r="980" spans="1:11">
      <c r="A980" s="27" t="s">
        <v>24</v>
      </c>
      <c r="B980" s="9" t="s">
        <v>1</v>
      </c>
      <c r="C980" s="23">
        <f t="shared" si="30"/>
        <v>10</v>
      </c>
    </row>
    <row r="981" spans="1:11">
      <c r="A981" s="10"/>
      <c r="B981" s="11" t="s">
        <v>2</v>
      </c>
      <c r="C981" s="23">
        <f t="shared" si="30"/>
        <v>10</v>
      </c>
    </row>
    <row r="982" spans="1:11" s="209" customFormat="1">
      <c r="A982" s="320" t="s">
        <v>172</v>
      </c>
      <c r="B982" s="79" t="s">
        <v>1</v>
      </c>
      <c r="C982" s="57">
        <f t="shared" si="30"/>
        <v>10</v>
      </c>
      <c r="D982" s="208"/>
    </row>
    <row r="983" spans="1:11" s="55" customFormat="1">
      <c r="A983" s="58"/>
      <c r="B983" s="50" t="s">
        <v>2</v>
      </c>
      <c r="C983" s="57">
        <f t="shared" si="30"/>
        <v>10</v>
      </c>
      <c r="D983" s="73"/>
    </row>
    <row r="984" spans="1:11" s="209" customFormat="1" ht="31.5">
      <c r="A984" s="321" t="s">
        <v>175</v>
      </c>
      <c r="B984" s="309" t="s">
        <v>1</v>
      </c>
      <c r="C984" s="301">
        <v>10</v>
      </c>
      <c r="D984" s="208"/>
    </row>
    <row r="985" spans="1:11" s="55" customFormat="1">
      <c r="A985" s="58"/>
      <c r="B985" s="50" t="s">
        <v>2</v>
      </c>
      <c r="C985" s="57">
        <v>10</v>
      </c>
      <c r="D985" s="73"/>
    </row>
    <row r="986" spans="1:11" s="48" customFormat="1">
      <c r="A986" s="292" t="s">
        <v>186</v>
      </c>
      <c r="B986" s="293"/>
      <c r="C986" s="294"/>
      <c r="D986" s="316"/>
      <c r="E986" s="316"/>
      <c r="F986" s="316"/>
      <c r="G986" s="316"/>
      <c r="H986" s="316"/>
      <c r="I986" s="316"/>
    </row>
    <row r="987" spans="1:11" s="48" customFormat="1">
      <c r="A987" s="184" t="s">
        <v>14</v>
      </c>
      <c r="B987" s="78" t="s">
        <v>1</v>
      </c>
      <c r="C987" s="57">
        <f t="shared" ref="C987:C998" si="31">C989</f>
        <v>20</v>
      </c>
      <c r="D987" s="154"/>
      <c r="E987" s="154"/>
      <c r="F987" s="154"/>
      <c r="G987" s="154"/>
      <c r="H987" s="154"/>
      <c r="I987" s="154"/>
    </row>
    <row r="988" spans="1:11" s="48" customFormat="1">
      <c r="A988" s="26" t="s">
        <v>48</v>
      </c>
      <c r="B988" s="18" t="s">
        <v>2</v>
      </c>
      <c r="C988" s="57">
        <f t="shared" si="31"/>
        <v>20</v>
      </c>
      <c r="D988" s="57">
        <f>D990</f>
        <v>0</v>
      </c>
      <c r="E988" s="54"/>
      <c r="F988" s="54"/>
      <c r="G988" s="54"/>
      <c r="H988" s="54"/>
      <c r="I988" s="54"/>
    </row>
    <row r="989" spans="1:11" s="48" customFormat="1">
      <c r="A989" s="174" t="s">
        <v>28</v>
      </c>
      <c r="B989" s="17" t="s">
        <v>1</v>
      </c>
      <c r="C989" s="32">
        <f t="shared" si="31"/>
        <v>20</v>
      </c>
      <c r="D989" s="54"/>
      <c r="E989" s="54"/>
      <c r="F989" s="54"/>
      <c r="G989" s="54"/>
      <c r="H989" s="54"/>
      <c r="I989" s="54"/>
    </row>
    <row r="990" spans="1:11" s="48" customFormat="1">
      <c r="A990" s="26" t="s">
        <v>49</v>
      </c>
      <c r="B990" s="18" t="s">
        <v>2</v>
      </c>
      <c r="C990" s="32">
        <f t="shared" si="31"/>
        <v>20</v>
      </c>
      <c r="D990" s="54"/>
      <c r="E990" s="54"/>
      <c r="F990" s="54"/>
      <c r="G990" s="54"/>
      <c r="H990" s="54"/>
      <c r="I990" s="54"/>
    </row>
    <row r="991" spans="1:11">
      <c r="A991" s="16" t="s">
        <v>10</v>
      </c>
      <c r="B991" s="9" t="s">
        <v>1</v>
      </c>
      <c r="C991" s="23">
        <f t="shared" si="31"/>
        <v>20</v>
      </c>
      <c r="D991" s="53"/>
      <c r="E991" s="60"/>
      <c r="F991" s="60"/>
      <c r="G991" s="60"/>
      <c r="H991" s="60"/>
      <c r="I991" s="60"/>
      <c r="J991" s="13"/>
      <c r="K991" s="13"/>
    </row>
    <row r="992" spans="1:11">
      <c r="A992" s="15"/>
      <c r="B992" s="11" t="s">
        <v>2</v>
      </c>
      <c r="C992" s="23">
        <f t="shared" si="31"/>
        <v>20</v>
      </c>
      <c r="D992" s="53"/>
      <c r="E992" s="60"/>
      <c r="F992" s="60"/>
      <c r="G992" s="60"/>
      <c r="H992" s="60"/>
      <c r="I992" s="60"/>
      <c r="J992" s="13"/>
      <c r="K992" s="13"/>
    </row>
    <row r="993" spans="1:10">
      <c r="A993" s="41" t="s">
        <v>23</v>
      </c>
      <c r="B993" s="17" t="s">
        <v>1</v>
      </c>
      <c r="C993" s="23">
        <f t="shared" si="31"/>
        <v>20</v>
      </c>
    </row>
    <row r="994" spans="1:10">
      <c r="A994" s="14"/>
      <c r="B994" s="18" t="s">
        <v>2</v>
      </c>
      <c r="C994" s="23">
        <f t="shared" si="31"/>
        <v>20</v>
      </c>
    </row>
    <row r="995" spans="1:10">
      <c r="A995" s="16" t="s">
        <v>45</v>
      </c>
      <c r="B995" s="9" t="s">
        <v>1</v>
      </c>
      <c r="C995" s="23">
        <f t="shared" si="31"/>
        <v>20</v>
      </c>
    </row>
    <row r="996" spans="1:10">
      <c r="A996" s="10"/>
      <c r="B996" s="11" t="s">
        <v>2</v>
      </c>
      <c r="C996" s="23">
        <f t="shared" si="31"/>
        <v>20</v>
      </c>
    </row>
    <row r="997" spans="1:10" s="85" customFormat="1" ht="28.5">
      <c r="A997" s="331" t="s">
        <v>187</v>
      </c>
      <c r="B997" s="33" t="s">
        <v>1</v>
      </c>
      <c r="C997" s="32">
        <f t="shared" si="31"/>
        <v>20</v>
      </c>
      <c r="D997" s="90"/>
      <c r="E997" s="90"/>
      <c r="F997" s="90"/>
      <c r="G997" s="90"/>
      <c r="H997" s="90"/>
      <c r="I997" s="90"/>
      <c r="J997" s="91"/>
    </row>
    <row r="998" spans="1:10" s="85" customFormat="1">
      <c r="A998" s="38"/>
      <c r="B998" s="35" t="s">
        <v>2</v>
      </c>
      <c r="C998" s="32">
        <f t="shared" si="31"/>
        <v>20</v>
      </c>
      <c r="D998" s="90"/>
      <c r="E998" s="90"/>
      <c r="F998" s="90"/>
      <c r="G998" s="90"/>
      <c r="H998" s="90"/>
      <c r="I998" s="90"/>
      <c r="J998" s="91"/>
    </row>
    <row r="999" spans="1:10" s="71" customFormat="1" ht="15">
      <c r="A999" s="322" t="s">
        <v>192</v>
      </c>
      <c r="B999" s="328" t="s">
        <v>1</v>
      </c>
      <c r="C999" s="129">
        <v>20</v>
      </c>
      <c r="D999" s="262"/>
      <c r="E999" s="262"/>
      <c r="F999" s="262"/>
      <c r="G999" s="262"/>
      <c r="H999" s="262"/>
      <c r="I999" s="262"/>
      <c r="J999" s="263"/>
    </row>
    <row r="1000" spans="1:10" s="200" customFormat="1">
      <c r="A1000" s="26"/>
      <c r="B1000" s="18" t="s">
        <v>2</v>
      </c>
      <c r="C1000" s="51">
        <v>20</v>
      </c>
      <c r="D1000" s="52"/>
      <c r="E1000" s="52"/>
      <c r="F1000" s="52"/>
      <c r="G1000" s="52"/>
      <c r="H1000" s="52"/>
      <c r="I1000" s="52"/>
      <c r="J1000" s="201"/>
    </row>
    <row r="1001" spans="1:10">
      <c r="A1001" s="526" t="s">
        <v>40</v>
      </c>
      <c r="B1001" s="527"/>
      <c r="C1001" s="528"/>
      <c r="D1001"/>
      <c r="E1001" s="55"/>
    </row>
    <row r="1002" spans="1:10">
      <c r="A1002" s="24" t="s">
        <v>14</v>
      </c>
      <c r="B1002" s="12" t="s">
        <v>1</v>
      </c>
      <c r="C1002" s="86">
        <f t="shared" ref="C1002:C1009" si="32">C1004</f>
        <v>331</v>
      </c>
      <c r="D1002"/>
    </row>
    <row r="1003" spans="1:10">
      <c r="A1003" s="26" t="s">
        <v>15</v>
      </c>
      <c r="B1003" s="11" t="s">
        <v>2</v>
      </c>
      <c r="C1003" s="86">
        <f t="shared" si="32"/>
        <v>331</v>
      </c>
      <c r="D1003"/>
    </row>
    <row r="1004" spans="1:10">
      <c r="A1004" s="36" t="s">
        <v>62</v>
      </c>
      <c r="B1004" s="17" t="s">
        <v>1</v>
      </c>
      <c r="C1004" s="34">
        <f t="shared" si="32"/>
        <v>331</v>
      </c>
      <c r="D1004"/>
    </row>
    <row r="1005" spans="1:10">
      <c r="A1005" s="10" t="s">
        <v>20</v>
      </c>
      <c r="B1005" s="18" t="s">
        <v>2</v>
      </c>
      <c r="C1005" s="34">
        <f t="shared" si="32"/>
        <v>331</v>
      </c>
      <c r="D1005"/>
    </row>
    <row r="1006" spans="1:10">
      <c r="A1006" s="16" t="s">
        <v>10</v>
      </c>
      <c r="B1006" s="9" t="s">
        <v>1</v>
      </c>
      <c r="C1006" s="86">
        <f t="shared" si="32"/>
        <v>331</v>
      </c>
      <c r="D1006"/>
    </row>
    <row r="1007" spans="1:10">
      <c r="A1007" s="15"/>
      <c r="B1007" s="11" t="s">
        <v>2</v>
      </c>
      <c r="C1007" s="86">
        <f t="shared" si="32"/>
        <v>331</v>
      </c>
      <c r="D1007"/>
    </row>
    <row r="1008" spans="1:10">
      <c r="A1008" s="93" t="s">
        <v>23</v>
      </c>
      <c r="B1008" s="9" t="s">
        <v>1</v>
      </c>
      <c r="C1008" s="86">
        <f t="shared" si="32"/>
        <v>331</v>
      </c>
      <c r="D1008"/>
    </row>
    <row r="1009" spans="1:4">
      <c r="A1009" s="14"/>
      <c r="B1009" s="11" t="s">
        <v>2</v>
      </c>
      <c r="C1009" s="86">
        <f t="shared" si="32"/>
        <v>331</v>
      </c>
      <c r="D1009"/>
    </row>
    <row r="1010" spans="1:4" s="85" customFormat="1">
      <c r="A1010" s="108" t="s">
        <v>24</v>
      </c>
      <c r="B1010" s="33" t="s">
        <v>1</v>
      </c>
      <c r="C1010" s="34">
        <f>C1012+C1020+C1026+C1030+C1036+C1046</f>
        <v>331</v>
      </c>
    </row>
    <row r="1011" spans="1:4" s="85" customFormat="1" ht="12" customHeight="1">
      <c r="A1011" s="96"/>
      <c r="B1011" s="35" t="s">
        <v>2</v>
      </c>
      <c r="C1011" s="34">
        <f>C1013+C1021+C1027+C1031+C1037+C1047</f>
        <v>331</v>
      </c>
    </row>
    <row r="1012" spans="1:4" s="85" customFormat="1">
      <c r="A1012" s="196" t="s">
        <v>399</v>
      </c>
      <c r="B1012" s="33" t="s">
        <v>1</v>
      </c>
      <c r="C1012" s="32">
        <f>C1014+C1016+C1018</f>
        <v>145</v>
      </c>
    </row>
    <row r="1013" spans="1:4" s="85" customFormat="1">
      <c r="A1013" s="96"/>
      <c r="B1013" s="35" t="s">
        <v>2</v>
      </c>
      <c r="C1013" s="32">
        <f>C1015+C1017+C1019</f>
        <v>145</v>
      </c>
    </row>
    <row r="1014" spans="1:4" s="118" customFormat="1" ht="19.5" customHeight="1">
      <c r="A1014" s="345" t="s">
        <v>64</v>
      </c>
      <c r="B1014" s="251" t="s">
        <v>1</v>
      </c>
      <c r="C1014" s="301">
        <v>30</v>
      </c>
    </row>
    <row r="1015" spans="1:4" s="126" customFormat="1">
      <c r="A1015" s="195"/>
      <c r="B1015" s="112" t="s">
        <v>2</v>
      </c>
      <c r="C1015" s="57">
        <v>30</v>
      </c>
    </row>
    <row r="1016" spans="1:4" s="118" customFormat="1">
      <c r="A1016" s="346" t="s">
        <v>65</v>
      </c>
      <c r="B1016" s="251" t="s">
        <v>1</v>
      </c>
      <c r="C1016" s="301">
        <v>53</v>
      </c>
    </row>
    <row r="1017" spans="1:4" s="126" customFormat="1">
      <c r="A1017" s="195"/>
      <c r="B1017" s="112" t="s">
        <v>2</v>
      </c>
      <c r="C1017" s="57">
        <v>53</v>
      </c>
    </row>
    <row r="1018" spans="1:4" s="118" customFormat="1" ht="38.25">
      <c r="A1018" s="346" t="s">
        <v>218</v>
      </c>
      <c r="B1018" s="347" t="s">
        <v>1</v>
      </c>
      <c r="C1018" s="301">
        <v>62</v>
      </c>
    </row>
    <row r="1019" spans="1:4" s="126" customFormat="1" ht="14.25" customHeight="1">
      <c r="A1019" s="195"/>
      <c r="B1019" s="112" t="s">
        <v>2</v>
      </c>
      <c r="C1019" s="57">
        <v>62</v>
      </c>
    </row>
    <row r="1020" spans="1:4" s="85" customFormat="1" ht="14.25">
      <c r="A1020" s="210" t="s">
        <v>400</v>
      </c>
      <c r="B1020" s="33" t="s">
        <v>1</v>
      </c>
      <c r="C1020" s="32">
        <f>C1022+C1024</f>
        <v>40</v>
      </c>
    </row>
    <row r="1021" spans="1:4" s="85" customFormat="1">
      <c r="A1021" s="96"/>
      <c r="B1021" s="35" t="s">
        <v>2</v>
      </c>
      <c r="C1021" s="32">
        <f>C1023+C1025</f>
        <v>40</v>
      </c>
    </row>
    <row r="1022" spans="1:4" s="118" customFormat="1" ht="15.75" customHeight="1">
      <c r="A1022" s="314" t="s">
        <v>223</v>
      </c>
      <c r="B1022" s="251" t="s">
        <v>1</v>
      </c>
      <c r="C1022" s="281">
        <v>22</v>
      </c>
    </row>
    <row r="1023" spans="1:4" s="126" customFormat="1">
      <c r="A1023" s="195"/>
      <c r="B1023" s="112" t="s">
        <v>2</v>
      </c>
      <c r="C1023" s="57">
        <v>22</v>
      </c>
    </row>
    <row r="1024" spans="1:4" s="118" customFormat="1" ht="30">
      <c r="A1024" s="352" t="s">
        <v>225</v>
      </c>
      <c r="B1024" s="251" t="s">
        <v>1</v>
      </c>
      <c r="C1024" s="281">
        <v>18</v>
      </c>
    </row>
    <row r="1025" spans="1:3" s="126" customFormat="1">
      <c r="A1025" s="195"/>
      <c r="B1025" s="112" t="s">
        <v>2</v>
      </c>
      <c r="C1025" s="57">
        <v>18</v>
      </c>
    </row>
    <row r="1026" spans="1:3" s="118" customFormat="1" ht="15">
      <c r="A1026" s="354" t="s">
        <v>401</v>
      </c>
      <c r="B1026" s="356" t="s">
        <v>1</v>
      </c>
      <c r="C1026" s="357">
        <f>C1028</f>
        <v>22</v>
      </c>
    </row>
    <row r="1027" spans="1:3" s="126" customFormat="1" ht="15">
      <c r="A1027" s="287"/>
      <c r="B1027" s="358" t="s">
        <v>2</v>
      </c>
      <c r="C1027" s="357">
        <f>C1029</f>
        <v>22</v>
      </c>
    </row>
    <row r="1028" spans="1:3" s="118" customFormat="1" ht="30">
      <c r="A1028" s="353" t="s">
        <v>420</v>
      </c>
      <c r="B1028" s="251" t="s">
        <v>1</v>
      </c>
      <c r="C1028" s="281">
        <v>22</v>
      </c>
    </row>
    <row r="1029" spans="1:3" s="126" customFormat="1">
      <c r="A1029" s="205"/>
      <c r="B1029" s="112" t="s">
        <v>2</v>
      </c>
      <c r="C1029" s="116">
        <v>22</v>
      </c>
    </row>
    <row r="1030" spans="1:3" s="122" customFormat="1" ht="15">
      <c r="A1030" s="455" t="s">
        <v>118</v>
      </c>
      <c r="B1030" s="445" t="s">
        <v>1</v>
      </c>
      <c r="C1030" s="456">
        <f>C1032+C1034</f>
        <v>9</v>
      </c>
    </row>
    <row r="1031" spans="1:3" s="122" customFormat="1" ht="15">
      <c r="A1031" s="457"/>
      <c r="B1031" s="447" t="s">
        <v>2</v>
      </c>
      <c r="C1031" s="456">
        <f>C1033+C1035</f>
        <v>9</v>
      </c>
    </row>
    <row r="1032" spans="1:3" s="249" customFormat="1" ht="15">
      <c r="A1032" s="355" t="s">
        <v>235</v>
      </c>
      <c r="B1032" s="279" t="s">
        <v>1</v>
      </c>
      <c r="C1032" s="250">
        <v>6</v>
      </c>
    </row>
    <row r="1033" spans="1:3" s="122" customFormat="1">
      <c r="A1033" s="104"/>
      <c r="B1033" s="89" t="s">
        <v>2</v>
      </c>
      <c r="C1033" s="120">
        <v>6</v>
      </c>
    </row>
    <row r="1034" spans="1:3" s="249" customFormat="1" ht="15">
      <c r="A1034" s="355" t="s">
        <v>236</v>
      </c>
      <c r="B1034" s="279" t="s">
        <v>1</v>
      </c>
      <c r="C1034" s="250">
        <v>3</v>
      </c>
    </row>
    <row r="1035" spans="1:3" s="122" customFormat="1">
      <c r="A1035" s="104"/>
      <c r="B1035" s="89" t="s">
        <v>2</v>
      </c>
      <c r="C1035" s="120">
        <v>3</v>
      </c>
    </row>
    <row r="1036" spans="1:3" s="122" customFormat="1" ht="15">
      <c r="A1036" s="455" t="s">
        <v>112</v>
      </c>
      <c r="B1036" s="445" t="s">
        <v>1</v>
      </c>
      <c r="C1036" s="456">
        <f>C1038+C1040+C1042+C1044</f>
        <v>110</v>
      </c>
    </row>
    <row r="1037" spans="1:3" s="122" customFormat="1" ht="15">
      <c r="A1037" s="457"/>
      <c r="B1037" s="447" t="s">
        <v>2</v>
      </c>
      <c r="C1037" s="456">
        <f>C1039+C1041+C1043+C1045</f>
        <v>110</v>
      </c>
    </row>
    <row r="1038" spans="1:3" s="249" customFormat="1" ht="31.5">
      <c r="A1038" s="338" t="s">
        <v>423</v>
      </c>
      <c r="B1038" s="279" t="s">
        <v>1</v>
      </c>
      <c r="C1038" s="250">
        <v>78</v>
      </c>
    </row>
    <row r="1039" spans="1:3" s="122" customFormat="1">
      <c r="A1039" s="104"/>
      <c r="B1039" s="89" t="s">
        <v>2</v>
      </c>
      <c r="C1039" s="120">
        <v>78</v>
      </c>
    </row>
    <row r="1040" spans="1:3" s="249" customFormat="1" ht="30">
      <c r="A1040" s="291" t="s">
        <v>424</v>
      </c>
      <c r="B1040" s="279" t="s">
        <v>1</v>
      </c>
      <c r="C1040" s="250">
        <v>12</v>
      </c>
    </row>
    <row r="1041" spans="1:5" s="122" customFormat="1">
      <c r="A1041" s="104"/>
      <c r="B1041" s="89" t="s">
        <v>2</v>
      </c>
      <c r="C1041" s="120">
        <v>12</v>
      </c>
    </row>
    <row r="1042" spans="1:5" s="249" customFormat="1" ht="30">
      <c r="A1042" s="291" t="s">
        <v>427</v>
      </c>
      <c r="B1042" s="279" t="s">
        <v>1</v>
      </c>
      <c r="C1042" s="250">
        <v>10</v>
      </c>
    </row>
    <row r="1043" spans="1:5" s="122" customFormat="1">
      <c r="A1043" s="104"/>
      <c r="B1043" s="89" t="s">
        <v>2</v>
      </c>
      <c r="C1043" s="120">
        <v>10</v>
      </c>
    </row>
    <row r="1044" spans="1:5" s="249" customFormat="1" ht="30">
      <c r="A1044" s="291" t="s">
        <v>431</v>
      </c>
      <c r="B1044" s="279" t="s">
        <v>1</v>
      </c>
      <c r="C1044" s="250">
        <v>10</v>
      </c>
    </row>
    <row r="1045" spans="1:5" s="122" customFormat="1">
      <c r="A1045" s="104"/>
      <c r="B1045" s="89" t="s">
        <v>2</v>
      </c>
      <c r="C1045" s="120">
        <v>10</v>
      </c>
    </row>
    <row r="1046" spans="1:5" s="122" customFormat="1" ht="15">
      <c r="A1046" s="455" t="s">
        <v>425</v>
      </c>
      <c r="B1046" s="445" t="s">
        <v>1</v>
      </c>
      <c r="C1046" s="456">
        <f>C1048</f>
        <v>5</v>
      </c>
    </row>
    <row r="1047" spans="1:5" s="122" customFormat="1" ht="15">
      <c r="A1047" s="457"/>
      <c r="B1047" s="447" t="s">
        <v>2</v>
      </c>
      <c r="C1047" s="456">
        <f>C1049</f>
        <v>5</v>
      </c>
    </row>
    <row r="1048" spans="1:5" s="118" customFormat="1">
      <c r="A1048" s="529" t="s">
        <v>426</v>
      </c>
      <c r="B1048" s="251" t="s">
        <v>1</v>
      </c>
      <c r="C1048" s="281">
        <v>5</v>
      </c>
    </row>
    <row r="1049" spans="1:5" s="122" customFormat="1">
      <c r="A1049" s="530"/>
      <c r="B1049" s="89" t="s">
        <v>2</v>
      </c>
      <c r="C1049" s="120">
        <v>5</v>
      </c>
    </row>
    <row r="1050" spans="1:5" s="48" customFormat="1">
      <c r="A1050" s="519" t="s">
        <v>36</v>
      </c>
      <c r="B1050" s="519"/>
      <c r="C1050" s="519"/>
    </row>
    <row r="1051" spans="1:5" s="48" customFormat="1">
      <c r="A1051" s="25" t="s">
        <v>14</v>
      </c>
      <c r="B1051" s="17" t="s">
        <v>1</v>
      </c>
      <c r="C1051" s="23">
        <f t="shared" ref="C1051:C1056" si="33">C1053</f>
        <v>854</v>
      </c>
      <c r="E1051" s="87"/>
    </row>
    <row r="1052" spans="1:5" s="48" customFormat="1">
      <c r="A1052" s="26" t="s">
        <v>15</v>
      </c>
      <c r="B1052" s="18" t="s">
        <v>2</v>
      </c>
      <c r="C1052" s="23">
        <f t="shared" si="33"/>
        <v>854</v>
      </c>
      <c r="E1052" s="87"/>
    </row>
    <row r="1053" spans="1:5" s="48" customFormat="1">
      <c r="A1053" s="30" t="s">
        <v>17</v>
      </c>
      <c r="B1053" s="12" t="s">
        <v>1</v>
      </c>
      <c r="C1053" s="32">
        <f t="shared" si="33"/>
        <v>854</v>
      </c>
      <c r="E1053" s="87"/>
    </row>
    <row r="1054" spans="1:5" s="48" customFormat="1">
      <c r="A1054" s="14" t="s">
        <v>9</v>
      </c>
      <c r="B1054" s="11" t="s">
        <v>2</v>
      </c>
      <c r="C1054" s="32">
        <f t="shared" si="33"/>
        <v>854</v>
      </c>
    </row>
    <row r="1055" spans="1:5" s="48" customFormat="1">
      <c r="A1055" s="16" t="s">
        <v>10</v>
      </c>
      <c r="B1055" s="9" t="s">
        <v>1</v>
      </c>
      <c r="C1055" s="23">
        <f t="shared" si="33"/>
        <v>854</v>
      </c>
    </row>
    <row r="1056" spans="1:5" s="48" customFormat="1">
      <c r="A1056" s="15"/>
      <c r="B1056" s="11" t="s">
        <v>2</v>
      </c>
      <c r="C1056" s="23">
        <f t="shared" si="33"/>
        <v>854</v>
      </c>
    </row>
    <row r="1057" spans="1:11" s="87" customFormat="1" ht="15" customHeight="1">
      <c r="A1057" s="223" t="s">
        <v>24</v>
      </c>
      <c r="B1057" s="78" t="s">
        <v>1</v>
      </c>
      <c r="C1057" s="57">
        <f>C1059+C1063+C1067+C1071</f>
        <v>854</v>
      </c>
    </row>
    <row r="1058" spans="1:11" s="87" customFormat="1" ht="15" customHeight="1">
      <c r="A1058" s="224"/>
      <c r="B1058" s="50" t="s">
        <v>2</v>
      </c>
      <c r="C1058" s="57">
        <f>C1060+C1064+C1068+C1072</f>
        <v>854</v>
      </c>
    </row>
    <row r="1059" spans="1:11" s="217" customFormat="1">
      <c r="A1059" s="97" t="s">
        <v>72</v>
      </c>
      <c r="B1059" s="214" t="s">
        <v>1</v>
      </c>
      <c r="C1059" s="215">
        <f>C1061</f>
        <v>157</v>
      </c>
      <c r="D1059" s="216"/>
    </row>
    <row r="1060" spans="1:11" s="221" customFormat="1">
      <c r="A1060" s="218"/>
      <c r="B1060" s="219" t="s">
        <v>2</v>
      </c>
      <c r="C1060" s="215">
        <f>C1062</f>
        <v>157</v>
      </c>
      <c r="D1060" s="220"/>
    </row>
    <row r="1061" spans="1:11" s="249" customFormat="1" ht="46.5" customHeight="1">
      <c r="A1061" s="362" t="s">
        <v>103</v>
      </c>
      <c r="B1061" s="279" t="s">
        <v>1</v>
      </c>
      <c r="C1061" s="250">
        <v>157</v>
      </c>
      <c r="D1061" s="256"/>
      <c r="E1061" s="256"/>
      <c r="F1061" s="257"/>
      <c r="G1061" s="250"/>
      <c r="H1061" s="250"/>
      <c r="I1061" s="252"/>
      <c r="J1061" s="252"/>
      <c r="K1061" s="252"/>
    </row>
    <row r="1062" spans="1:11" s="122" customFormat="1" ht="16.5" customHeight="1">
      <c r="A1062" s="203"/>
      <c r="B1062" s="89" t="s">
        <v>2</v>
      </c>
      <c r="C1062" s="120">
        <v>157</v>
      </c>
      <c r="D1062" s="111"/>
      <c r="E1062" s="111"/>
      <c r="F1062" s="222"/>
      <c r="G1062" s="120"/>
      <c r="H1062" s="120"/>
      <c r="I1062" s="202"/>
      <c r="J1062" s="202"/>
      <c r="K1062" s="202"/>
    </row>
    <row r="1063" spans="1:11" s="217" customFormat="1">
      <c r="A1063" s="213" t="s">
        <v>92</v>
      </c>
      <c r="B1063" s="214" t="s">
        <v>1</v>
      </c>
      <c r="C1063" s="215">
        <f>C1065</f>
        <v>394</v>
      </c>
      <c r="D1063" s="216"/>
    </row>
    <row r="1064" spans="1:11" s="221" customFormat="1">
      <c r="A1064" s="218"/>
      <c r="B1064" s="219" t="s">
        <v>2</v>
      </c>
      <c r="C1064" s="215">
        <f>C1066</f>
        <v>394</v>
      </c>
      <c r="D1064" s="215">
        <f>D1066</f>
        <v>0</v>
      </c>
    </row>
    <row r="1065" spans="1:11" s="249" customFormat="1" ht="52.5" customHeight="1">
      <c r="A1065" s="368" t="s">
        <v>75</v>
      </c>
      <c r="B1065" s="279" t="s">
        <v>1</v>
      </c>
      <c r="C1065" s="250">
        <v>394</v>
      </c>
      <c r="D1065" s="256"/>
      <c r="E1065" s="256"/>
      <c r="F1065" s="257"/>
      <c r="G1065" s="250"/>
      <c r="H1065" s="250"/>
      <c r="I1065" s="252"/>
      <c r="J1065" s="252"/>
      <c r="K1065" s="252"/>
    </row>
    <row r="1066" spans="1:11" s="122" customFormat="1" ht="16.5" customHeight="1">
      <c r="A1066" s="203"/>
      <c r="B1066" s="89" t="s">
        <v>2</v>
      </c>
      <c r="C1066" s="120">
        <v>394</v>
      </c>
      <c r="D1066" s="111"/>
      <c r="E1066" s="111"/>
      <c r="F1066" s="222"/>
      <c r="G1066" s="120"/>
      <c r="H1066" s="120"/>
      <c r="I1066" s="202"/>
      <c r="J1066" s="202"/>
      <c r="K1066" s="202"/>
    </row>
    <row r="1067" spans="1:11" s="217" customFormat="1" ht="14.25">
      <c r="A1067" s="211" t="s">
        <v>128</v>
      </c>
      <c r="B1067" s="214" t="s">
        <v>1</v>
      </c>
      <c r="C1067" s="215">
        <f>C1069</f>
        <v>135</v>
      </c>
      <c r="D1067" s="216"/>
    </row>
    <row r="1068" spans="1:11" s="221" customFormat="1">
      <c r="A1068" s="218"/>
      <c r="B1068" s="219" t="s">
        <v>2</v>
      </c>
      <c r="C1068" s="215">
        <f>C1070</f>
        <v>135</v>
      </c>
      <c r="D1068" s="220"/>
    </row>
    <row r="1069" spans="1:11" s="118" customFormat="1" ht="46.5" customHeight="1">
      <c r="A1069" s="365" t="s">
        <v>104</v>
      </c>
      <c r="B1069" s="300" t="s">
        <v>1</v>
      </c>
      <c r="C1069" s="301">
        <v>135</v>
      </c>
    </row>
    <row r="1070" spans="1:11" s="126" customFormat="1" ht="15" customHeight="1">
      <c r="A1070" s="224"/>
      <c r="B1070" s="50" t="s">
        <v>2</v>
      </c>
      <c r="C1070" s="57">
        <v>135</v>
      </c>
    </row>
    <row r="1071" spans="1:11" s="55" customFormat="1" ht="14.25">
      <c r="A1071" s="258" t="s">
        <v>276</v>
      </c>
      <c r="B1071" s="78" t="s">
        <v>1</v>
      </c>
      <c r="C1071" s="57">
        <f>C1073+C1075</f>
        <v>168</v>
      </c>
      <c r="D1071" s="73"/>
      <c r="E1071" s="126"/>
    </row>
    <row r="1072" spans="1:11" s="55" customFormat="1">
      <c r="A1072" s="58"/>
      <c r="B1072" s="50" t="s">
        <v>2</v>
      </c>
      <c r="C1072" s="57">
        <f>C1074+C1076</f>
        <v>168</v>
      </c>
      <c r="D1072" s="73"/>
      <c r="E1072" s="126"/>
    </row>
    <row r="1073" spans="1:9" s="209" customFormat="1" ht="30">
      <c r="A1073" s="374" t="s">
        <v>277</v>
      </c>
      <c r="B1073" s="300" t="s">
        <v>1</v>
      </c>
      <c r="C1073" s="301">
        <v>68</v>
      </c>
      <c r="D1073" s="208"/>
      <c r="E1073" s="118"/>
    </row>
    <row r="1074" spans="1:9" s="55" customFormat="1">
      <c r="A1074" s="58"/>
      <c r="B1074" s="50" t="s">
        <v>2</v>
      </c>
      <c r="C1074" s="57">
        <v>68</v>
      </c>
      <c r="D1074" s="73"/>
      <c r="E1074" s="126"/>
    </row>
    <row r="1075" spans="1:9" s="209" customFormat="1" ht="15">
      <c r="A1075" s="373" t="s">
        <v>278</v>
      </c>
      <c r="B1075" s="300" t="s">
        <v>1</v>
      </c>
      <c r="C1075" s="301">
        <v>100</v>
      </c>
      <c r="D1075" s="208"/>
      <c r="E1075" s="118"/>
    </row>
    <row r="1076" spans="1:9" s="55" customFormat="1">
      <c r="A1076" s="58"/>
      <c r="B1076" s="50" t="s">
        <v>2</v>
      </c>
      <c r="C1076" s="57">
        <v>100</v>
      </c>
      <c r="D1076" s="73"/>
      <c r="E1076" s="126"/>
    </row>
    <row r="1077" spans="1:9" s="48" customFormat="1">
      <c r="A1077" s="519" t="s">
        <v>38</v>
      </c>
      <c r="B1077" s="519"/>
      <c r="C1077" s="519"/>
    </row>
    <row r="1078" spans="1:9" s="48" customFormat="1">
      <c r="A1078" s="25" t="s">
        <v>14</v>
      </c>
      <c r="B1078" s="17" t="s">
        <v>1</v>
      </c>
      <c r="C1078" s="23">
        <f>C1080+C1190</f>
        <v>1288.8</v>
      </c>
      <c r="E1078" s="87"/>
    </row>
    <row r="1079" spans="1:9" s="48" customFormat="1">
      <c r="A1079" s="26" t="s">
        <v>15</v>
      </c>
      <c r="B1079" s="18" t="s">
        <v>2</v>
      </c>
      <c r="C1079" s="23">
        <f>C1081+C1191</f>
        <v>1288.8</v>
      </c>
      <c r="E1079" s="87"/>
    </row>
    <row r="1080" spans="1:9" s="87" customFormat="1">
      <c r="A1080" s="105" t="s">
        <v>19</v>
      </c>
      <c r="B1080" s="192" t="s">
        <v>1</v>
      </c>
      <c r="C1080" s="32">
        <f>C1082</f>
        <v>1243.8</v>
      </c>
      <c r="D1080" s="54"/>
      <c r="E1080" s="54"/>
      <c r="F1080" s="54"/>
      <c r="G1080" s="54"/>
      <c r="H1080" s="54"/>
      <c r="I1080" s="54"/>
    </row>
    <row r="1081" spans="1:9" s="87" customFormat="1">
      <c r="A1081" s="88" t="s">
        <v>20</v>
      </c>
      <c r="B1081" s="102" t="s">
        <v>2</v>
      </c>
      <c r="C1081" s="32">
        <f>C1083</f>
        <v>1243.8</v>
      </c>
    </row>
    <row r="1082" spans="1:9" s="48" customFormat="1">
      <c r="A1082" s="16" t="s">
        <v>10</v>
      </c>
      <c r="B1082" s="9" t="s">
        <v>1</v>
      </c>
      <c r="C1082" s="23">
        <f t="shared" ref="C1082:C1083" si="34">C1084</f>
        <v>1243.8</v>
      </c>
    </row>
    <row r="1083" spans="1:9" s="48" customFormat="1">
      <c r="A1083" s="15"/>
      <c r="B1083" s="11" t="s">
        <v>2</v>
      </c>
      <c r="C1083" s="23">
        <f t="shared" si="34"/>
        <v>1243.8</v>
      </c>
    </row>
    <row r="1084" spans="1:9" s="87" customFormat="1">
      <c r="A1084" s="223" t="s">
        <v>24</v>
      </c>
      <c r="B1084" s="78" t="s">
        <v>1</v>
      </c>
      <c r="C1084" s="57">
        <f>C1086+C1090+C1154+C1180</f>
        <v>1243.8</v>
      </c>
    </row>
    <row r="1085" spans="1:9" s="87" customFormat="1">
      <c r="A1085" s="224"/>
      <c r="B1085" s="50" t="s">
        <v>2</v>
      </c>
      <c r="C1085" s="57">
        <f>C1087+C1091+C1155+C1181</f>
        <v>1243.8</v>
      </c>
    </row>
    <row r="1086" spans="1:9" s="198" customFormat="1" ht="14.25">
      <c r="A1086" s="378" t="s">
        <v>284</v>
      </c>
      <c r="B1086" s="135" t="s">
        <v>1</v>
      </c>
      <c r="C1086" s="136">
        <f>C1088</f>
        <v>1</v>
      </c>
    </row>
    <row r="1087" spans="1:9" s="198" customFormat="1">
      <c r="A1087" s="140"/>
      <c r="B1087" s="138" t="s">
        <v>2</v>
      </c>
      <c r="C1087" s="136">
        <f>C1089</f>
        <v>1</v>
      </c>
    </row>
    <row r="1088" spans="1:9" s="118" customFormat="1" ht="15">
      <c r="A1088" s="377" t="s">
        <v>282</v>
      </c>
      <c r="B1088" s="251" t="s">
        <v>1</v>
      </c>
      <c r="C1088" s="301">
        <v>1</v>
      </c>
    </row>
    <row r="1089" spans="1:3" s="126" customFormat="1">
      <c r="A1089" s="195"/>
      <c r="B1089" s="112" t="s">
        <v>2</v>
      </c>
      <c r="C1089" s="57">
        <v>1</v>
      </c>
    </row>
    <row r="1090" spans="1:3" s="118" customFormat="1" ht="25.5">
      <c r="A1090" s="403" t="s">
        <v>120</v>
      </c>
      <c r="B1090" s="134" t="s">
        <v>1</v>
      </c>
      <c r="C1090" s="57">
        <f>C1092+C1094+C1096+C1098+C1100+C1102+C1104+C1106+C1108+C1110+C1112+C1114+C1116+C1118+C1120+C1122+C1124+C1126+C1128+C1130+C1132+C1134+C1136+C1138+C1140+C1142+C1144+C1146+C1148+C1150+C1152</f>
        <v>399</v>
      </c>
    </row>
    <row r="1091" spans="1:3" s="126" customFormat="1">
      <c r="A1091" s="195"/>
      <c r="B1091" s="112" t="s">
        <v>2</v>
      </c>
      <c r="C1091" s="57">
        <f>C1093+C1095+C1097+C1099+C1101+C1103+C1105+C1107+C1109+C1111+C1113+C1115+C1117+C1119+C1121+C1123+C1125+C1127+C1129+C1131+C1133+C1135+C1137+C1139+C1141+C1143+C1145+C1147+C1149+C1151+C1153</f>
        <v>399</v>
      </c>
    </row>
    <row r="1092" spans="1:3" s="118" customFormat="1" ht="29.25" customHeight="1">
      <c r="A1092" s="404" t="s">
        <v>324</v>
      </c>
      <c r="B1092" s="251" t="s">
        <v>1</v>
      </c>
      <c r="C1092" s="301">
        <v>3</v>
      </c>
    </row>
    <row r="1093" spans="1:3" s="126" customFormat="1">
      <c r="A1093" s="195"/>
      <c r="B1093" s="112" t="s">
        <v>2</v>
      </c>
      <c r="C1093" s="57">
        <v>3</v>
      </c>
    </row>
    <row r="1094" spans="1:3" s="118" customFormat="1" ht="18" customHeight="1">
      <c r="A1094" s="406" t="s">
        <v>328</v>
      </c>
      <c r="B1094" s="251" t="s">
        <v>1</v>
      </c>
      <c r="C1094" s="281">
        <v>1</v>
      </c>
    </row>
    <row r="1095" spans="1:3" s="126" customFormat="1">
      <c r="A1095" s="195"/>
      <c r="B1095" s="112" t="s">
        <v>2</v>
      </c>
      <c r="C1095" s="57">
        <v>1</v>
      </c>
    </row>
    <row r="1096" spans="1:3" s="118" customFormat="1" ht="17.25" customHeight="1">
      <c r="A1096" s="407" t="s">
        <v>330</v>
      </c>
      <c r="B1096" s="251" t="s">
        <v>1</v>
      </c>
      <c r="C1096" s="301">
        <v>3</v>
      </c>
    </row>
    <row r="1097" spans="1:3" s="126" customFormat="1">
      <c r="A1097" s="195"/>
      <c r="B1097" s="112" t="s">
        <v>2</v>
      </c>
      <c r="C1097" s="57">
        <v>3</v>
      </c>
    </row>
    <row r="1098" spans="1:3" s="118" customFormat="1" ht="28.5" customHeight="1">
      <c r="A1098" s="408" t="s">
        <v>331</v>
      </c>
      <c r="B1098" s="251" t="s">
        <v>1</v>
      </c>
      <c r="C1098" s="301">
        <v>2</v>
      </c>
    </row>
    <row r="1099" spans="1:3" s="126" customFormat="1">
      <c r="A1099" s="195"/>
      <c r="B1099" s="112" t="s">
        <v>2</v>
      </c>
      <c r="C1099" s="57">
        <v>2</v>
      </c>
    </row>
    <row r="1100" spans="1:3" s="118" customFormat="1" ht="18" customHeight="1">
      <c r="A1100" s="407" t="s">
        <v>332</v>
      </c>
      <c r="B1100" s="251" t="s">
        <v>1</v>
      </c>
      <c r="C1100" s="301">
        <v>35</v>
      </c>
    </row>
    <row r="1101" spans="1:3" s="126" customFormat="1">
      <c r="A1101" s="195"/>
      <c r="B1101" s="112" t="s">
        <v>2</v>
      </c>
      <c r="C1101" s="57">
        <v>35</v>
      </c>
    </row>
    <row r="1102" spans="1:3" s="118" customFormat="1" ht="17.25" customHeight="1">
      <c r="A1102" s="409" t="s">
        <v>328</v>
      </c>
      <c r="B1102" s="251" t="s">
        <v>1</v>
      </c>
      <c r="C1102" s="301">
        <v>1</v>
      </c>
    </row>
    <row r="1103" spans="1:3" s="126" customFormat="1">
      <c r="A1103" s="195"/>
      <c r="B1103" s="112" t="s">
        <v>2</v>
      </c>
      <c r="C1103" s="57">
        <v>1</v>
      </c>
    </row>
    <row r="1104" spans="1:3" s="118" customFormat="1" ht="17.25" customHeight="1">
      <c r="A1104" s="409" t="s">
        <v>330</v>
      </c>
      <c r="B1104" s="251" t="s">
        <v>1</v>
      </c>
      <c r="C1104" s="301">
        <v>3</v>
      </c>
    </row>
    <row r="1105" spans="1:3" s="126" customFormat="1">
      <c r="A1105" s="195"/>
      <c r="B1105" s="112" t="s">
        <v>2</v>
      </c>
      <c r="C1105" s="57">
        <v>3</v>
      </c>
    </row>
    <row r="1106" spans="1:3" s="118" customFormat="1" ht="30" customHeight="1">
      <c r="A1106" s="410" t="s">
        <v>331</v>
      </c>
      <c r="B1106" s="251" t="s">
        <v>1</v>
      </c>
      <c r="C1106" s="301">
        <v>2</v>
      </c>
    </row>
    <row r="1107" spans="1:3" s="126" customFormat="1">
      <c r="A1107" s="195"/>
      <c r="B1107" s="112" t="s">
        <v>2</v>
      </c>
      <c r="C1107" s="57">
        <v>2</v>
      </c>
    </row>
    <row r="1108" spans="1:3" s="118" customFormat="1" ht="17.25" customHeight="1">
      <c r="A1108" s="409" t="s">
        <v>332</v>
      </c>
      <c r="B1108" s="251" t="s">
        <v>1</v>
      </c>
      <c r="C1108" s="301">
        <v>35</v>
      </c>
    </row>
    <row r="1109" spans="1:3" s="126" customFormat="1">
      <c r="A1109" s="195"/>
      <c r="B1109" s="112" t="s">
        <v>2</v>
      </c>
      <c r="C1109" s="57">
        <v>35</v>
      </c>
    </row>
    <row r="1110" spans="1:3" s="118" customFormat="1" ht="18" customHeight="1">
      <c r="A1110" s="409" t="s">
        <v>328</v>
      </c>
      <c r="B1110" s="251" t="s">
        <v>1</v>
      </c>
      <c r="C1110" s="301">
        <v>3</v>
      </c>
    </row>
    <row r="1111" spans="1:3" s="126" customFormat="1">
      <c r="A1111" s="195"/>
      <c r="B1111" s="112" t="s">
        <v>2</v>
      </c>
      <c r="C1111" s="57">
        <v>3</v>
      </c>
    </row>
    <row r="1112" spans="1:3" s="118" customFormat="1" ht="17.25" customHeight="1">
      <c r="A1112" s="409" t="s">
        <v>330</v>
      </c>
      <c r="B1112" s="251" t="s">
        <v>1</v>
      </c>
      <c r="C1112" s="301">
        <v>6</v>
      </c>
    </row>
    <row r="1113" spans="1:3" s="126" customFormat="1">
      <c r="A1113" s="195"/>
      <c r="B1113" s="112" t="s">
        <v>2</v>
      </c>
      <c r="C1113" s="57">
        <v>6</v>
      </c>
    </row>
    <row r="1114" spans="1:3" s="118" customFormat="1" ht="29.25" customHeight="1">
      <c r="A1114" s="411" t="s">
        <v>331</v>
      </c>
      <c r="B1114" s="251" t="s">
        <v>1</v>
      </c>
      <c r="C1114" s="301">
        <v>4</v>
      </c>
    </row>
    <row r="1115" spans="1:3" s="126" customFormat="1">
      <c r="A1115" s="195"/>
      <c r="B1115" s="112" t="s">
        <v>2</v>
      </c>
      <c r="C1115" s="57">
        <v>4</v>
      </c>
    </row>
    <row r="1116" spans="1:3" s="118" customFormat="1" ht="17.25" customHeight="1">
      <c r="A1116" s="409" t="s">
        <v>332</v>
      </c>
      <c r="B1116" s="251" t="s">
        <v>1</v>
      </c>
      <c r="C1116" s="301">
        <v>140</v>
      </c>
    </row>
    <row r="1117" spans="1:3" s="126" customFormat="1">
      <c r="A1117" s="195"/>
      <c r="B1117" s="112" t="s">
        <v>2</v>
      </c>
      <c r="C1117" s="57">
        <v>140</v>
      </c>
    </row>
    <row r="1118" spans="1:3" s="118" customFormat="1" ht="17.25" customHeight="1">
      <c r="A1118" s="409" t="s">
        <v>328</v>
      </c>
      <c r="B1118" s="251" t="s">
        <v>1</v>
      </c>
      <c r="C1118" s="301">
        <v>1</v>
      </c>
    </row>
    <row r="1119" spans="1:3" s="126" customFormat="1">
      <c r="A1119" s="195"/>
      <c r="B1119" s="112" t="s">
        <v>2</v>
      </c>
      <c r="C1119" s="57">
        <v>1</v>
      </c>
    </row>
    <row r="1120" spans="1:3" s="118" customFormat="1" ht="18" customHeight="1">
      <c r="A1120" s="412" t="s">
        <v>333</v>
      </c>
      <c r="B1120" s="251" t="s">
        <v>1</v>
      </c>
      <c r="C1120" s="301">
        <v>2</v>
      </c>
    </row>
    <row r="1121" spans="1:3" s="126" customFormat="1">
      <c r="A1121" s="195"/>
      <c r="B1121" s="112" t="s">
        <v>2</v>
      </c>
      <c r="C1121" s="57">
        <v>2</v>
      </c>
    </row>
    <row r="1122" spans="1:3" s="118" customFormat="1" ht="17.25" customHeight="1">
      <c r="A1122" s="412" t="s">
        <v>334</v>
      </c>
      <c r="B1122" s="251" t="s">
        <v>1</v>
      </c>
      <c r="C1122" s="301">
        <v>2</v>
      </c>
    </row>
    <row r="1123" spans="1:3" s="126" customFormat="1">
      <c r="A1123" s="195"/>
      <c r="B1123" s="112" t="s">
        <v>2</v>
      </c>
      <c r="C1123" s="57">
        <v>2</v>
      </c>
    </row>
    <row r="1124" spans="1:3" s="118" customFormat="1" ht="17.25" customHeight="1">
      <c r="A1124" s="413" t="s">
        <v>335</v>
      </c>
      <c r="B1124" s="251" t="s">
        <v>1</v>
      </c>
      <c r="C1124" s="301">
        <v>4</v>
      </c>
    </row>
    <row r="1125" spans="1:3" s="126" customFormat="1">
      <c r="A1125" s="195"/>
      <c r="B1125" s="112" t="s">
        <v>2</v>
      </c>
      <c r="C1125" s="57">
        <v>4</v>
      </c>
    </row>
    <row r="1126" spans="1:3" s="118" customFormat="1" ht="30" customHeight="1">
      <c r="A1126" s="410" t="s">
        <v>336</v>
      </c>
      <c r="B1126" s="251" t="s">
        <v>1</v>
      </c>
      <c r="C1126" s="301">
        <v>77</v>
      </c>
    </row>
    <row r="1127" spans="1:3" s="126" customFormat="1">
      <c r="A1127" s="195"/>
      <c r="B1127" s="112" t="s">
        <v>2</v>
      </c>
      <c r="C1127" s="57">
        <v>77</v>
      </c>
    </row>
    <row r="1128" spans="1:3" s="118" customFormat="1" ht="17.25" customHeight="1">
      <c r="A1128" s="409" t="s">
        <v>337</v>
      </c>
      <c r="B1128" s="251" t="s">
        <v>1</v>
      </c>
      <c r="C1128" s="301">
        <v>3</v>
      </c>
    </row>
    <row r="1129" spans="1:3" s="126" customFormat="1">
      <c r="A1129" s="195"/>
      <c r="B1129" s="112" t="s">
        <v>2</v>
      </c>
      <c r="C1129" s="57">
        <v>3</v>
      </c>
    </row>
    <row r="1130" spans="1:3" s="118" customFormat="1" ht="18" customHeight="1">
      <c r="A1130" s="409" t="s">
        <v>333</v>
      </c>
      <c r="B1130" s="251" t="s">
        <v>1</v>
      </c>
      <c r="C1130" s="301">
        <v>3</v>
      </c>
    </row>
    <row r="1131" spans="1:3" s="126" customFormat="1">
      <c r="A1131" s="195"/>
      <c r="B1131" s="112" t="s">
        <v>2</v>
      </c>
      <c r="C1131" s="57">
        <v>3</v>
      </c>
    </row>
    <row r="1132" spans="1:3" s="118" customFormat="1" ht="17.25" customHeight="1">
      <c r="A1132" s="418" t="s">
        <v>353</v>
      </c>
      <c r="B1132" s="251" t="s">
        <v>1</v>
      </c>
      <c r="C1132" s="301">
        <v>3</v>
      </c>
    </row>
    <row r="1133" spans="1:3" s="126" customFormat="1">
      <c r="A1133" s="195"/>
      <c r="B1133" s="112" t="s">
        <v>2</v>
      </c>
      <c r="C1133" s="57">
        <v>3</v>
      </c>
    </row>
    <row r="1134" spans="1:3" s="118" customFormat="1" ht="17.25" customHeight="1">
      <c r="A1134" s="418" t="s">
        <v>354</v>
      </c>
      <c r="B1134" s="251" t="s">
        <v>1</v>
      </c>
      <c r="C1134" s="301">
        <v>42</v>
      </c>
    </row>
    <row r="1135" spans="1:3" s="126" customFormat="1">
      <c r="A1135" s="195"/>
      <c r="B1135" s="112" t="s">
        <v>2</v>
      </c>
      <c r="C1135" s="57">
        <v>42</v>
      </c>
    </row>
    <row r="1136" spans="1:3" s="118" customFormat="1" ht="17.25" customHeight="1">
      <c r="A1136" s="418" t="s">
        <v>355</v>
      </c>
      <c r="B1136" s="251" t="s">
        <v>1</v>
      </c>
      <c r="C1136" s="301">
        <v>3</v>
      </c>
    </row>
    <row r="1137" spans="1:3" s="126" customFormat="1">
      <c r="A1137" s="195"/>
      <c r="B1137" s="112" t="s">
        <v>2</v>
      </c>
      <c r="C1137" s="57">
        <v>3</v>
      </c>
    </row>
    <row r="1138" spans="1:3" s="118" customFormat="1" ht="17.25" customHeight="1">
      <c r="A1138" s="418" t="s">
        <v>356</v>
      </c>
      <c r="B1138" s="251" t="s">
        <v>1</v>
      </c>
      <c r="C1138" s="301">
        <v>3</v>
      </c>
    </row>
    <row r="1139" spans="1:3" s="126" customFormat="1">
      <c r="A1139" s="195"/>
      <c r="B1139" s="112" t="s">
        <v>2</v>
      </c>
      <c r="C1139" s="57">
        <v>3</v>
      </c>
    </row>
    <row r="1140" spans="1:3" s="118" customFormat="1" ht="18" customHeight="1">
      <c r="A1140" s="418" t="s">
        <v>357</v>
      </c>
      <c r="B1140" s="251" t="s">
        <v>1</v>
      </c>
      <c r="C1140" s="301">
        <v>2</v>
      </c>
    </row>
    <row r="1141" spans="1:3" s="126" customFormat="1">
      <c r="A1141" s="195"/>
      <c r="B1141" s="112" t="s">
        <v>2</v>
      </c>
      <c r="C1141" s="57">
        <v>2</v>
      </c>
    </row>
    <row r="1142" spans="1:3" s="118" customFormat="1" ht="17.25" customHeight="1">
      <c r="A1142" s="418" t="s">
        <v>334</v>
      </c>
      <c r="B1142" s="251" t="s">
        <v>1</v>
      </c>
      <c r="C1142" s="301">
        <v>3</v>
      </c>
    </row>
    <row r="1143" spans="1:3" s="126" customFormat="1">
      <c r="A1143" s="195"/>
      <c r="B1143" s="112" t="s">
        <v>2</v>
      </c>
      <c r="C1143" s="57">
        <v>3</v>
      </c>
    </row>
    <row r="1144" spans="1:3" s="118" customFormat="1" ht="17.25" customHeight="1">
      <c r="A1144" s="418" t="s">
        <v>358</v>
      </c>
      <c r="B1144" s="251" t="s">
        <v>1</v>
      </c>
      <c r="C1144" s="301">
        <v>2</v>
      </c>
    </row>
    <row r="1145" spans="1:3" s="126" customFormat="1">
      <c r="A1145" s="195"/>
      <c r="B1145" s="112" t="s">
        <v>2</v>
      </c>
      <c r="C1145" s="57">
        <v>2</v>
      </c>
    </row>
    <row r="1146" spans="1:3" s="118" customFormat="1" ht="17.25" customHeight="1">
      <c r="A1146" s="418" t="s">
        <v>359</v>
      </c>
      <c r="B1146" s="251" t="s">
        <v>1</v>
      </c>
      <c r="C1146" s="301">
        <v>2</v>
      </c>
    </row>
    <row r="1147" spans="1:3" s="126" customFormat="1">
      <c r="A1147" s="195"/>
      <c r="B1147" s="112" t="s">
        <v>2</v>
      </c>
      <c r="C1147" s="57">
        <v>2</v>
      </c>
    </row>
    <row r="1148" spans="1:3" s="118" customFormat="1" ht="17.25" customHeight="1">
      <c r="A1148" s="418" t="s">
        <v>360</v>
      </c>
      <c r="B1148" s="251" t="s">
        <v>1</v>
      </c>
      <c r="C1148" s="301">
        <v>3</v>
      </c>
    </row>
    <row r="1149" spans="1:3" s="126" customFormat="1">
      <c r="A1149" s="195"/>
      <c r="B1149" s="112" t="s">
        <v>2</v>
      </c>
      <c r="C1149" s="57">
        <v>3</v>
      </c>
    </row>
    <row r="1150" spans="1:3" s="118" customFormat="1" ht="18" customHeight="1">
      <c r="A1150" s="418" t="s">
        <v>360</v>
      </c>
      <c r="B1150" s="251" t="s">
        <v>1</v>
      </c>
      <c r="C1150" s="301">
        <v>3</v>
      </c>
    </row>
    <row r="1151" spans="1:3" s="126" customFormat="1">
      <c r="A1151" s="195"/>
      <c r="B1151" s="112" t="s">
        <v>2</v>
      </c>
      <c r="C1151" s="57">
        <v>3</v>
      </c>
    </row>
    <row r="1152" spans="1:3" s="118" customFormat="1" ht="17.25" customHeight="1">
      <c r="A1152" s="418" t="s">
        <v>359</v>
      </c>
      <c r="B1152" s="251" t="s">
        <v>1</v>
      </c>
      <c r="C1152" s="301">
        <v>3</v>
      </c>
    </row>
    <row r="1153" spans="1:3" s="126" customFormat="1">
      <c r="A1153" s="195"/>
      <c r="B1153" s="112" t="s">
        <v>2</v>
      </c>
      <c r="C1153" s="57">
        <v>3</v>
      </c>
    </row>
    <row r="1154" spans="1:3" s="118" customFormat="1" ht="17.25" customHeight="1">
      <c r="A1154" s="419" t="s">
        <v>361</v>
      </c>
      <c r="B1154" s="134" t="s">
        <v>1</v>
      </c>
      <c r="C1154" s="57">
        <f>C1156+C1158+C1160+C1162+C1164+C1166+C1168+C1170+C1172+C1174+C1176+C1178</f>
        <v>229</v>
      </c>
    </row>
    <row r="1155" spans="1:3" s="126" customFormat="1">
      <c r="A1155" s="195"/>
      <c r="B1155" s="112" t="s">
        <v>2</v>
      </c>
      <c r="C1155" s="57">
        <f>C1157+C1159+C1161+C1163+C1165+C1167+C1169+C1171+C1173+C1175+C1177+C1179</f>
        <v>229</v>
      </c>
    </row>
    <row r="1156" spans="1:3" s="118" customFormat="1" ht="17.25" customHeight="1">
      <c r="A1156" s="377" t="s">
        <v>362</v>
      </c>
      <c r="B1156" s="251" t="s">
        <v>1</v>
      </c>
      <c r="C1156" s="301">
        <v>3</v>
      </c>
    </row>
    <row r="1157" spans="1:3" s="126" customFormat="1">
      <c r="A1157" s="195"/>
      <c r="B1157" s="112" t="s">
        <v>2</v>
      </c>
      <c r="C1157" s="57">
        <v>3</v>
      </c>
    </row>
    <row r="1158" spans="1:3" s="118" customFormat="1" ht="17.25" customHeight="1">
      <c r="A1158" s="377" t="s">
        <v>363</v>
      </c>
      <c r="B1158" s="251" t="s">
        <v>1</v>
      </c>
      <c r="C1158" s="301">
        <v>1</v>
      </c>
    </row>
    <row r="1159" spans="1:3" s="126" customFormat="1">
      <c r="A1159" s="195"/>
      <c r="B1159" s="112" t="s">
        <v>2</v>
      </c>
      <c r="C1159" s="57">
        <v>1</v>
      </c>
    </row>
    <row r="1160" spans="1:3" s="118" customFormat="1" ht="18" customHeight="1">
      <c r="A1160" s="377" t="s">
        <v>364</v>
      </c>
      <c r="B1160" s="251" t="s">
        <v>1</v>
      </c>
      <c r="C1160" s="301">
        <v>4</v>
      </c>
    </row>
    <row r="1161" spans="1:3" s="126" customFormat="1">
      <c r="A1161" s="195"/>
      <c r="B1161" s="112" t="s">
        <v>2</v>
      </c>
      <c r="C1161" s="57">
        <v>4</v>
      </c>
    </row>
    <row r="1162" spans="1:3" s="118" customFormat="1" ht="29.25" customHeight="1">
      <c r="A1162" s="420" t="s">
        <v>365</v>
      </c>
      <c r="B1162" s="251" t="s">
        <v>1</v>
      </c>
      <c r="C1162" s="301">
        <v>48</v>
      </c>
    </row>
    <row r="1163" spans="1:3" s="126" customFormat="1">
      <c r="A1163" s="195"/>
      <c r="B1163" s="112" t="s">
        <v>2</v>
      </c>
      <c r="C1163" s="57">
        <v>48</v>
      </c>
    </row>
    <row r="1164" spans="1:3" s="118" customFormat="1" ht="29.25" customHeight="1">
      <c r="A1164" s="420" t="s">
        <v>366</v>
      </c>
      <c r="B1164" s="251" t="s">
        <v>1</v>
      </c>
      <c r="C1164" s="301">
        <v>154</v>
      </c>
    </row>
    <row r="1165" spans="1:3" s="126" customFormat="1">
      <c r="A1165" s="195"/>
      <c r="B1165" s="112" t="s">
        <v>2</v>
      </c>
      <c r="C1165" s="57">
        <v>154</v>
      </c>
    </row>
    <row r="1166" spans="1:3" s="118" customFormat="1" ht="17.25" customHeight="1">
      <c r="A1166" s="377" t="s">
        <v>364</v>
      </c>
      <c r="B1166" s="251" t="s">
        <v>1</v>
      </c>
      <c r="C1166" s="301">
        <v>3</v>
      </c>
    </row>
    <row r="1167" spans="1:3" s="126" customFormat="1">
      <c r="A1167" s="195"/>
      <c r="B1167" s="112" t="s">
        <v>2</v>
      </c>
      <c r="C1167" s="57">
        <v>3</v>
      </c>
    </row>
    <row r="1168" spans="1:3" s="118" customFormat="1" ht="17.25" customHeight="1">
      <c r="A1168" s="377" t="s">
        <v>364</v>
      </c>
      <c r="B1168" s="251" t="s">
        <v>1</v>
      </c>
      <c r="C1168" s="301">
        <v>3</v>
      </c>
    </row>
    <row r="1169" spans="1:3" s="126" customFormat="1">
      <c r="A1169" s="195"/>
      <c r="B1169" s="112" t="s">
        <v>2</v>
      </c>
      <c r="C1169" s="57">
        <v>3</v>
      </c>
    </row>
    <row r="1170" spans="1:3" s="118" customFormat="1" ht="18" customHeight="1">
      <c r="A1170" s="377" t="s">
        <v>367</v>
      </c>
      <c r="B1170" s="251" t="s">
        <v>1</v>
      </c>
      <c r="C1170" s="301">
        <v>4</v>
      </c>
    </row>
    <row r="1171" spans="1:3" s="126" customFormat="1">
      <c r="A1171" s="195"/>
      <c r="B1171" s="112" t="s">
        <v>2</v>
      </c>
      <c r="C1171" s="57">
        <v>4</v>
      </c>
    </row>
    <row r="1172" spans="1:3" s="118" customFormat="1" ht="17.25" customHeight="1">
      <c r="A1172" s="377" t="s">
        <v>368</v>
      </c>
      <c r="B1172" s="251" t="s">
        <v>1</v>
      </c>
      <c r="C1172" s="301">
        <v>1</v>
      </c>
    </row>
    <row r="1173" spans="1:3" s="126" customFormat="1">
      <c r="A1173" s="195"/>
      <c r="B1173" s="112" t="s">
        <v>2</v>
      </c>
      <c r="C1173" s="57">
        <v>1</v>
      </c>
    </row>
    <row r="1174" spans="1:3" s="118" customFormat="1" ht="27" customHeight="1">
      <c r="A1174" s="462" t="s">
        <v>419</v>
      </c>
      <c r="B1174" s="251" t="s">
        <v>1</v>
      </c>
      <c r="C1174" s="301">
        <v>2</v>
      </c>
    </row>
    <row r="1175" spans="1:3" s="126" customFormat="1">
      <c r="A1175" s="195"/>
      <c r="B1175" s="112" t="s">
        <v>2</v>
      </c>
      <c r="C1175" s="57">
        <v>2</v>
      </c>
    </row>
    <row r="1176" spans="1:3" s="118" customFormat="1" ht="17.25" customHeight="1">
      <c r="A1176" s="377" t="s">
        <v>369</v>
      </c>
      <c r="B1176" s="251" t="s">
        <v>1</v>
      </c>
      <c r="C1176" s="301">
        <v>3</v>
      </c>
    </row>
    <row r="1177" spans="1:3" s="126" customFormat="1">
      <c r="A1177" s="195"/>
      <c r="B1177" s="112" t="s">
        <v>2</v>
      </c>
      <c r="C1177" s="57">
        <v>3</v>
      </c>
    </row>
    <row r="1178" spans="1:3" s="118" customFormat="1" ht="17.25" customHeight="1">
      <c r="A1178" s="377" t="s">
        <v>370</v>
      </c>
      <c r="B1178" s="251" t="s">
        <v>1</v>
      </c>
      <c r="C1178" s="301">
        <v>3</v>
      </c>
    </row>
    <row r="1179" spans="1:3" s="126" customFormat="1">
      <c r="A1179" s="195"/>
      <c r="B1179" s="112" t="s">
        <v>2</v>
      </c>
      <c r="C1179" s="57">
        <v>3</v>
      </c>
    </row>
    <row r="1180" spans="1:3" s="126" customFormat="1" ht="25.5">
      <c r="A1180" s="226" t="s">
        <v>430</v>
      </c>
      <c r="B1180" s="127" t="s">
        <v>1</v>
      </c>
      <c r="C1180" s="116">
        <f>C1182+C1184+C1186+C1188</f>
        <v>614.79999999999995</v>
      </c>
    </row>
    <row r="1181" spans="1:3" s="126" customFormat="1">
      <c r="A1181" s="205"/>
      <c r="B1181" s="112" t="s">
        <v>2</v>
      </c>
      <c r="C1181" s="116">
        <f>C1183+C1185+C1187+C1189</f>
        <v>614.79999999999995</v>
      </c>
    </row>
    <row r="1182" spans="1:3" s="471" customFormat="1" ht="15">
      <c r="A1182" s="468" t="s">
        <v>135</v>
      </c>
      <c r="B1182" s="469" t="s">
        <v>1</v>
      </c>
      <c r="C1182" s="470">
        <v>52</v>
      </c>
    </row>
    <row r="1183" spans="1:3" s="475" customFormat="1">
      <c r="A1183" s="472"/>
      <c r="B1183" s="473" t="s">
        <v>2</v>
      </c>
      <c r="C1183" s="474">
        <v>52</v>
      </c>
    </row>
    <row r="1184" spans="1:3" s="471" customFormat="1" ht="15">
      <c r="A1184" s="468" t="s">
        <v>123</v>
      </c>
      <c r="B1184" s="469" t="s">
        <v>1</v>
      </c>
      <c r="C1184" s="470">
        <v>94</v>
      </c>
    </row>
    <row r="1185" spans="1:5" s="475" customFormat="1">
      <c r="A1185" s="472"/>
      <c r="B1185" s="473" t="s">
        <v>2</v>
      </c>
      <c r="C1185" s="474">
        <v>94</v>
      </c>
    </row>
    <row r="1186" spans="1:5" s="471" customFormat="1" ht="15">
      <c r="A1186" s="468" t="s">
        <v>124</v>
      </c>
      <c r="B1186" s="469" t="s">
        <v>1</v>
      </c>
      <c r="C1186" s="470">
        <v>375</v>
      </c>
    </row>
    <row r="1187" spans="1:5" s="475" customFormat="1">
      <c r="A1187" s="472"/>
      <c r="B1187" s="473" t="s">
        <v>2</v>
      </c>
      <c r="C1187" s="474">
        <v>375</v>
      </c>
    </row>
    <row r="1188" spans="1:5" s="471" customFormat="1" ht="15">
      <c r="A1188" s="468" t="s">
        <v>121</v>
      </c>
      <c r="B1188" s="469" t="s">
        <v>1</v>
      </c>
      <c r="C1188" s="470">
        <v>93.8</v>
      </c>
    </row>
    <row r="1189" spans="1:5" s="475" customFormat="1">
      <c r="A1189" s="472"/>
      <c r="B1189" s="473" t="s">
        <v>2</v>
      </c>
      <c r="C1189" s="474">
        <v>93.8</v>
      </c>
    </row>
    <row r="1190" spans="1:5" s="48" customFormat="1">
      <c r="A1190" s="30" t="s">
        <v>17</v>
      </c>
      <c r="B1190" s="12" t="s">
        <v>1</v>
      </c>
      <c r="C1190" s="32">
        <f t="shared" ref="C1190:C1195" si="35">C1192</f>
        <v>45</v>
      </c>
      <c r="E1190" s="87"/>
    </row>
    <row r="1191" spans="1:5" s="48" customFormat="1">
      <c r="A1191" s="14" t="s">
        <v>9</v>
      </c>
      <c r="B1191" s="11" t="s">
        <v>2</v>
      </c>
      <c r="C1191" s="32">
        <f t="shared" si="35"/>
        <v>45</v>
      </c>
    </row>
    <row r="1192" spans="1:5" s="48" customFormat="1">
      <c r="A1192" s="16" t="s">
        <v>10</v>
      </c>
      <c r="B1192" s="9" t="s">
        <v>1</v>
      </c>
      <c r="C1192" s="23">
        <f t="shared" si="35"/>
        <v>45</v>
      </c>
    </row>
    <row r="1193" spans="1:5" s="48" customFormat="1">
      <c r="A1193" s="15"/>
      <c r="B1193" s="11" t="s">
        <v>2</v>
      </c>
      <c r="C1193" s="23">
        <f t="shared" si="35"/>
        <v>45</v>
      </c>
    </row>
    <row r="1194" spans="1:5" s="87" customFormat="1" ht="15" customHeight="1">
      <c r="A1194" s="223" t="s">
        <v>24</v>
      </c>
      <c r="B1194" s="78" t="s">
        <v>1</v>
      </c>
      <c r="C1194" s="57">
        <f t="shared" si="35"/>
        <v>45</v>
      </c>
    </row>
    <row r="1195" spans="1:5" s="87" customFormat="1" ht="15" customHeight="1">
      <c r="A1195" s="224"/>
      <c r="B1195" s="50" t="s">
        <v>2</v>
      </c>
      <c r="C1195" s="57">
        <f t="shared" si="35"/>
        <v>45</v>
      </c>
    </row>
    <row r="1196" spans="1:5" s="198" customFormat="1" ht="14.25">
      <c r="A1196" s="197" t="s">
        <v>108</v>
      </c>
      <c r="B1196" s="135" t="s">
        <v>1</v>
      </c>
      <c r="C1196" s="136">
        <f>C1198+C1200</f>
        <v>45</v>
      </c>
    </row>
    <row r="1197" spans="1:5" s="198" customFormat="1">
      <c r="A1197" s="140"/>
      <c r="B1197" s="138" t="s">
        <v>2</v>
      </c>
      <c r="C1197" s="136">
        <f>C1199+C1201</f>
        <v>45</v>
      </c>
    </row>
    <row r="1198" spans="1:5" s="118" customFormat="1" ht="30">
      <c r="A1198" s="312" t="s">
        <v>288</v>
      </c>
      <c r="B1198" s="251" t="s">
        <v>1</v>
      </c>
      <c r="C1198" s="301">
        <v>5</v>
      </c>
    </row>
    <row r="1199" spans="1:5" s="126" customFormat="1">
      <c r="A1199" s="195"/>
      <c r="B1199" s="112" t="s">
        <v>2</v>
      </c>
      <c r="C1199" s="57">
        <v>5</v>
      </c>
    </row>
    <row r="1200" spans="1:5" s="118" customFormat="1" ht="30">
      <c r="A1200" s="379" t="s">
        <v>289</v>
      </c>
      <c r="B1200" s="251" t="s">
        <v>1</v>
      </c>
      <c r="C1200" s="301">
        <v>40</v>
      </c>
    </row>
    <row r="1201" spans="1:12" s="126" customFormat="1">
      <c r="A1201" s="195"/>
      <c r="B1201" s="112" t="s">
        <v>2</v>
      </c>
      <c r="C1201" s="57">
        <v>40</v>
      </c>
    </row>
    <row r="1202" spans="1:12">
      <c r="A1202" s="67" t="s">
        <v>44</v>
      </c>
      <c r="B1202" s="68"/>
      <c r="C1202" s="172"/>
      <c r="D1202" s="517"/>
      <c r="E1202" s="517"/>
      <c r="F1202" s="518"/>
      <c r="G1202" s="518"/>
      <c r="H1202" s="518"/>
      <c r="I1202" s="518"/>
    </row>
    <row r="1203" spans="1:12" s="87" customFormat="1">
      <c r="A1203" s="189" t="s">
        <v>14</v>
      </c>
      <c r="B1203" s="190" t="s">
        <v>1</v>
      </c>
      <c r="C1203" s="23">
        <f t="shared" ref="C1203:C1208" si="36">C1205</f>
        <v>6015</v>
      </c>
      <c r="D1203" s="54"/>
      <c r="E1203" s="54"/>
      <c r="F1203" s="54"/>
      <c r="G1203" s="54"/>
      <c r="H1203" s="54"/>
      <c r="I1203" s="54"/>
    </row>
    <row r="1204" spans="1:12" s="87" customFormat="1">
      <c r="A1204" s="104" t="s">
        <v>15</v>
      </c>
      <c r="B1204" s="191" t="s">
        <v>2</v>
      </c>
      <c r="C1204" s="23">
        <f t="shared" si="36"/>
        <v>6015</v>
      </c>
      <c r="D1204" s="54"/>
      <c r="E1204" s="54"/>
      <c r="F1204" s="54"/>
      <c r="G1204" s="54"/>
      <c r="H1204" s="54"/>
      <c r="I1204" s="54"/>
    </row>
    <row r="1205" spans="1:12" s="87" customFormat="1">
      <c r="A1205" s="105" t="s">
        <v>19</v>
      </c>
      <c r="B1205" s="192" t="s">
        <v>1</v>
      </c>
      <c r="C1205" s="32">
        <f>C1207+C1211</f>
        <v>6015</v>
      </c>
      <c r="D1205" s="54"/>
      <c r="E1205" s="54"/>
      <c r="F1205" s="54"/>
      <c r="G1205" s="54"/>
      <c r="H1205" s="54"/>
      <c r="I1205" s="54"/>
    </row>
    <row r="1206" spans="1:12" s="87" customFormat="1">
      <c r="A1206" s="88" t="s">
        <v>20</v>
      </c>
      <c r="B1206" s="102" t="s">
        <v>2</v>
      </c>
      <c r="C1206" s="32">
        <f>C1208+C1212</f>
        <v>6015</v>
      </c>
    </row>
    <row r="1207" spans="1:12" ht="25.5">
      <c r="A1207" s="155" t="s">
        <v>41</v>
      </c>
      <c r="B1207" s="17" t="s">
        <v>1</v>
      </c>
      <c r="C1207" s="86">
        <f t="shared" si="36"/>
        <v>249</v>
      </c>
      <c r="D1207"/>
    </row>
    <row r="1208" spans="1:12">
      <c r="A1208" s="27"/>
      <c r="B1208" s="18" t="s">
        <v>2</v>
      </c>
      <c r="C1208" s="86">
        <f t="shared" si="36"/>
        <v>249</v>
      </c>
      <c r="D1208"/>
    </row>
    <row r="1209" spans="1:12" s="118" customFormat="1" ht="110.25">
      <c r="A1209" s="386" t="s">
        <v>110</v>
      </c>
      <c r="B1209" s="251" t="s">
        <v>1</v>
      </c>
      <c r="C1209" s="301">
        <v>249</v>
      </c>
      <c r="D1209" s="259"/>
      <c r="E1209" s="259"/>
      <c r="F1209" s="259"/>
      <c r="G1209" s="259"/>
      <c r="H1209" s="259"/>
      <c r="I1209" s="259"/>
      <c r="J1209" s="119"/>
      <c r="K1209" s="119"/>
      <c r="L1209" s="119"/>
    </row>
    <row r="1210" spans="1:12" s="126" customFormat="1">
      <c r="A1210" s="107"/>
      <c r="B1210" s="112" t="s">
        <v>2</v>
      </c>
      <c r="C1210" s="57">
        <v>249</v>
      </c>
      <c r="D1210" s="117"/>
      <c r="E1210" s="117"/>
      <c r="F1210" s="117"/>
      <c r="G1210" s="117"/>
      <c r="H1210" s="117"/>
      <c r="I1210" s="117"/>
      <c r="J1210" s="180"/>
      <c r="K1210" s="180"/>
      <c r="L1210" s="180"/>
    </row>
    <row r="1211" spans="1:12" s="48" customFormat="1">
      <c r="A1211" s="16" t="s">
        <v>10</v>
      </c>
      <c r="B1211" s="9" t="s">
        <v>1</v>
      </c>
      <c r="C1211" s="23">
        <f>C1213</f>
        <v>5766</v>
      </c>
    </row>
    <row r="1212" spans="1:12" s="48" customFormat="1">
      <c r="A1212" s="15"/>
      <c r="B1212" s="11" t="s">
        <v>2</v>
      </c>
      <c r="C1212" s="23">
        <f>C1214</f>
        <v>5766</v>
      </c>
    </row>
    <row r="1213" spans="1:12" s="87" customFormat="1" ht="15" customHeight="1">
      <c r="A1213" s="223" t="s">
        <v>24</v>
      </c>
      <c r="B1213" s="78" t="s">
        <v>1</v>
      </c>
      <c r="C1213" s="57">
        <f>C1215+C1217+C1219+C1221+C1223+C1225+C1227</f>
        <v>5766</v>
      </c>
    </row>
    <row r="1214" spans="1:12" s="87" customFormat="1" ht="15" customHeight="1">
      <c r="A1214" s="224"/>
      <c r="B1214" s="50" t="s">
        <v>2</v>
      </c>
      <c r="C1214" s="57">
        <f>C1216+C1218+C1220+C1222+C1224+C1226+C1228</f>
        <v>5766</v>
      </c>
    </row>
    <row r="1215" spans="1:12" s="118" customFormat="1" ht="60">
      <c r="A1215" s="395" t="s">
        <v>132</v>
      </c>
      <c r="B1215" s="251" t="s">
        <v>1</v>
      </c>
      <c r="C1215" s="301">
        <v>102</v>
      </c>
    </row>
    <row r="1216" spans="1:12" s="126" customFormat="1">
      <c r="A1216" s="195"/>
      <c r="B1216" s="112" t="s">
        <v>2</v>
      </c>
      <c r="C1216" s="57">
        <v>102</v>
      </c>
    </row>
    <row r="1217" spans="1:9" s="118" customFormat="1" ht="93" customHeight="1">
      <c r="A1217" s="310" t="s">
        <v>318</v>
      </c>
      <c r="B1217" s="251" t="s">
        <v>1</v>
      </c>
      <c r="C1217" s="301">
        <v>853</v>
      </c>
    </row>
    <row r="1218" spans="1:9" s="126" customFormat="1">
      <c r="A1218" s="195"/>
      <c r="B1218" s="112" t="s">
        <v>2</v>
      </c>
      <c r="C1218" s="57">
        <v>853</v>
      </c>
    </row>
    <row r="1219" spans="1:9" s="118" customFormat="1" ht="135">
      <c r="A1219" s="310" t="s">
        <v>319</v>
      </c>
      <c r="B1219" s="251" t="s">
        <v>1</v>
      </c>
      <c r="C1219" s="301">
        <v>1157</v>
      </c>
    </row>
    <row r="1220" spans="1:9" s="126" customFormat="1">
      <c r="A1220" s="195"/>
      <c r="B1220" s="112" t="s">
        <v>2</v>
      </c>
      <c r="C1220" s="57">
        <v>1157</v>
      </c>
    </row>
    <row r="1221" spans="1:9" s="118" customFormat="1" ht="58.5" customHeight="1">
      <c r="A1221" s="493" t="s">
        <v>320</v>
      </c>
      <c r="B1221" s="251" t="s">
        <v>1</v>
      </c>
      <c r="C1221" s="281">
        <v>12</v>
      </c>
    </row>
    <row r="1222" spans="1:9" s="126" customFormat="1">
      <c r="A1222" s="195"/>
      <c r="B1222" s="112" t="s">
        <v>2</v>
      </c>
      <c r="C1222" s="57">
        <v>12</v>
      </c>
    </row>
    <row r="1223" spans="1:9" s="118" customFormat="1" ht="44.25" customHeight="1">
      <c r="A1223" s="493" t="s">
        <v>321</v>
      </c>
      <c r="B1223" s="251" t="s">
        <v>1</v>
      </c>
      <c r="C1223" s="281">
        <v>12</v>
      </c>
    </row>
    <row r="1224" spans="1:9" s="126" customFormat="1">
      <c r="A1224" s="195"/>
      <c r="B1224" s="112" t="s">
        <v>2</v>
      </c>
      <c r="C1224" s="57">
        <v>12</v>
      </c>
    </row>
    <row r="1225" spans="1:9" s="118" customFormat="1" ht="57">
      <c r="A1225" s="394" t="s">
        <v>322</v>
      </c>
      <c r="B1225" s="251" t="s">
        <v>1</v>
      </c>
      <c r="C1225" s="301">
        <v>290</v>
      </c>
    </row>
    <row r="1226" spans="1:9" s="126" customFormat="1">
      <c r="A1226" s="195"/>
      <c r="B1226" s="112" t="s">
        <v>2</v>
      </c>
      <c r="C1226" s="57">
        <v>290</v>
      </c>
    </row>
    <row r="1227" spans="1:9" s="118" customFormat="1" ht="28.5">
      <c r="A1227" s="494" t="s">
        <v>323</v>
      </c>
      <c r="B1227" s="251" t="s">
        <v>1</v>
      </c>
      <c r="C1227" s="301">
        <v>3340</v>
      </c>
    </row>
    <row r="1228" spans="1:9" s="126" customFormat="1">
      <c r="A1228" s="195"/>
      <c r="B1228" s="112" t="s">
        <v>2</v>
      </c>
      <c r="C1228" s="57">
        <v>3340</v>
      </c>
    </row>
    <row r="1229" spans="1:9" s="87" customFormat="1" ht="14.25" customHeight="1">
      <c r="A1229" s="149" t="s">
        <v>53</v>
      </c>
      <c r="B1229" s="150"/>
      <c r="C1229" s="151"/>
      <c r="D1229" s="162"/>
      <c r="E1229" s="132"/>
      <c r="F1229" s="162"/>
      <c r="G1229" s="162"/>
      <c r="H1229" s="162"/>
      <c r="I1229" s="162"/>
    </row>
    <row r="1230" spans="1:9" s="87" customFormat="1" ht="15.75" customHeight="1">
      <c r="A1230" s="160" t="s">
        <v>14</v>
      </c>
      <c r="B1230" s="161" t="s">
        <v>1</v>
      </c>
      <c r="C1230" s="76">
        <f t="shared" ref="C1230:C1235" si="37">C1232</f>
        <v>77165</v>
      </c>
      <c r="D1230" s="154"/>
      <c r="E1230" s="193"/>
      <c r="F1230" s="154"/>
      <c r="G1230" s="154"/>
      <c r="H1230" s="154"/>
      <c r="I1230" s="154"/>
    </row>
    <row r="1231" spans="1:9" s="87" customFormat="1" ht="15.75" customHeight="1">
      <c r="A1231" s="10" t="s">
        <v>22</v>
      </c>
      <c r="B1231" s="50" t="s">
        <v>2</v>
      </c>
      <c r="C1231" s="76">
        <f t="shared" si="37"/>
        <v>77165</v>
      </c>
      <c r="D1231" s="53"/>
      <c r="E1231" s="117"/>
      <c r="F1231" s="53" t="e">
        <f>F1233+#REF!</f>
        <v>#REF!</v>
      </c>
      <c r="G1231" s="53" t="e">
        <f>G1233+#REF!</f>
        <v>#REF!</v>
      </c>
      <c r="H1231" s="53" t="e">
        <f>H1233+#REF!</f>
        <v>#REF!</v>
      </c>
      <c r="I1231" s="53" t="e">
        <f>I1233+#REF!</f>
        <v>#REF!</v>
      </c>
    </row>
    <row r="1232" spans="1:9" s="87" customFormat="1" ht="15" customHeight="1">
      <c r="A1232" s="114" t="s">
        <v>19</v>
      </c>
      <c r="B1232" s="78" t="s">
        <v>1</v>
      </c>
      <c r="C1232" s="171">
        <f t="shared" si="37"/>
        <v>77165</v>
      </c>
    </row>
    <row r="1233" spans="1:13" s="87" customFormat="1" ht="15" customHeight="1">
      <c r="A1233" s="10" t="s">
        <v>20</v>
      </c>
      <c r="B1233" s="50" t="s">
        <v>2</v>
      </c>
      <c r="C1233" s="171">
        <f t="shared" si="37"/>
        <v>77165</v>
      </c>
    </row>
    <row r="1234" spans="1:13" s="87" customFormat="1" ht="13.5" customHeight="1">
      <c r="A1234" s="16" t="s">
        <v>10</v>
      </c>
      <c r="B1234" s="78" t="s">
        <v>1</v>
      </c>
      <c r="C1234" s="146">
        <f t="shared" si="37"/>
        <v>77165</v>
      </c>
    </row>
    <row r="1235" spans="1:13" s="87" customFormat="1" ht="14.25" customHeight="1">
      <c r="A1235" s="15"/>
      <c r="B1235" s="50" t="s">
        <v>2</v>
      </c>
      <c r="C1235" s="146">
        <f t="shared" si="37"/>
        <v>77165</v>
      </c>
    </row>
    <row r="1236" spans="1:13" s="87" customFormat="1" ht="15" customHeight="1">
      <c r="A1236" s="533" t="s">
        <v>52</v>
      </c>
      <c r="B1236" s="78" t="s">
        <v>1</v>
      </c>
      <c r="C1236" s="146">
        <f>C1245</f>
        <v>77165</v>
      </c>
    </row>
    <row r="1237" spans="1:13" s="87" customFormat="1" ht="15" customHeight="1">
      <c r="A1237" s="534"/>
      <c r="B1237" s="50" t="s">
        <v>2</v>
      </c>
      <c r="C1237" s="146">
        <f>C1246</f>
        <v>77165</v>
      </c>
    </row>
    <row r="1238" spans="1:13">
      <c r="A1238" s="229" t="s">
        <v>18</v>
      </c>
      <c r="B1238" s="230"/>
      <c r="C1238" s="231"/>
      <c r="D1238" s="158"/>
      <c r="E1238" s="163"/>
      <c r="F1238" s="158"/>
      <c r="G1238" s="158"/>
      <c r="H1238" s="158"/>
      <c r="I1238" s="159"/>
      <c r="J1238" s="13"/>
      <c r="K1238" s="13"/>
      <c r="L1238" s="13"/>
      <c r="M1238" s="13"/>
    </row>
    <row r="1239" spans="1:13" s="87" customFormat="1" ht="15.75" customHeight="1">
      <c r="A1239" s="164" t="s">
        <v>14</v>
      </c>
      <c r="B1239" s="78" t="s">
        <v>1</v>
      </c>
      <c r="C1239" s="146">
        <f t="shared" ref="C1239:C1244" si="38">C1241</f>
        <v>77165</v>
      </c>
    </row>
    <row r="1240" spans="1:13" s="87" customFormat="1" ht="15.75" customHeight="1">
      <c r="A1240" s="165" t="s">
        <v>15</v>
      </c>
      <c r="B1240" s="50" t="s">
        <v>2</v>
      </c>
      <c r="C1240" s="146">
        <f t="shared" si="38"/>
        <v>77165</v>
      </c>
    </row>
    <row r="1241" spans="1:13" s="87" customFormat="1" ht="15" customHeight="1">
      <c r="A1241" s="166" t="s">
        <v>19</v>
      </c>
      <c r="B1241" s="78" t="s">
        <v>1</v>
      </c>
      <c r="C1241" s="171">
        <f t="shared" si="38"/>
        <v>77165</v>
      </c>
    </row>
    <row r="1242" spans="1:13" s="87" customFormat="1" ht="15" customHeight="1">
      <c r="A1242" s="167" t="s">
        <v>20</v>
      </c>
      <c r="B1242" s="50" t="s">
        <v>2</v>
      </c>
      <c r="C1242" s="171">
        <f t="shared" si="38"/>
        <v>77165</v>
      </c>
    </row>
    <row r="1243" spans="1:13" s="87" customFormat="1" ht="13.5" customHeight="1">
      <c r="A1243" s="533" t="s">
        <v>10</v>
      </c>
      <c r="B1243" s="78" t="s">
        <v>1</v>
      </c>
      <c r="C1243" s="146">
        <f t="shared" si="38"/>
        <v>77165</v>
      </c>
    </row>
    <row r="1244" spans="1:13" s="87" customFormat="1" ht="14.25" customHeight="1">
      <c r="A1244" s="534"/>
      <c r="B1244" s="50" t="s">
        <v>2</v>
      </c>
      <c r="C1244" s="146">
        <f t="shared" si="38"/>
        <v>77165</v>
      </c>
    </row>
    <row r="1245" spans="1:13" s="87" customFormat="1" ht="15.75" customHeight="1">
      <c r="A1245" s="533" t="s">
        <v>31</v>
      </c>
      <c r="B1245" s="78" t="s">
        <v>1</v>
      </c>
      <c r="C1245" s="146">
        <f>C1247+C1249</f>
        <v>77165</v>
      </c>
    </row>
    <row r="1246" spans="1:13" s="87" customFormat="1" ht="15.75" customHeight="1">
      <c r="A1246" s="534"/>
      <c r="B1246" s="50" t="s">
        <v>2</v>
      </c>
      <c r="C1246" s="146">
        <f>C1248+C1250</f>
        <v>77165</v>
      </c>
    </row>
    <row r="1247" spans="1:13" s="118" customFormat="1" ht="13.5" customHeight="1">
      <c r="A1247" s="535" t="s">
        <v>47</v>
      </c>
      <c r="B1247" s="251" t="s">
        <v>1</v>
      </c>
      <c r="C1247" s="298">
        <v>76665</v>
      </c>
    </row>
    <row r="1248" spans="1:13" s="126" customFormat="1" ht="14.25" customHeight="1">
      <c r="A1248" s="536"/>
      <c r="B1248" s="112" t="s">
        <v>2</v>
      </c>
      <c r="C1248" s="248">
        <v>76665</v>
      </c>
    </row>
    <row r="1249" spans="1:11" s="118" customFormat="1" ht="30" customHeight="1">
      <c r="A1249" s="310" t="s">
        <v>159</v>
      </c>
      <c r="B1249" s="251" t="s">
        <v>1</v>
      </c>
      <c r="C1249" s="298">
        <v>500</v>
      </c>
    </row>
    <row r="1250" spans="1:11" s="126" customFormat="1" ht="13.5" customHeight="1">
      <c r="A1250" s="311"/>
      <c r="B1250" s="112" t="s">
        <v>2</v>
      </c>
      <c r="C1250" s="248">
        <v>500</v>
      </c>
    </row>
    <row r="1251" spans="1:11">
      <c r="A1251" s="121" t="s">
        <v>30</v>
      </c>
      <c r="B1251" s="63"/>
      <c r="C1251" s="62"/>
      <c r="D1251" s="56"/>
      <c r="E1251" s="56"/>
      <c r="F1251" s="56"/>
      <c r="G1251" s="56"/>
      <c r="H1251" s="56"/>
      <c r="I1251" s="56"/>
      <c r="J1251" s="13"/>
      <c r="K1251" s="55"/>
    </row>
    <row r="1252" spans="1:11">
      <c r="A1252" s="100" t="s">
        <v>14</v>
      </c>
      <c r="B1252" s="78" t="s">
        <v>1</v>
      </c>
      <c r="C1252" s="23">
        <f>C1254+C1262</f>
        <v>15525</v>
      </c>
      <c r="D1252" s="56"/>
      <c r="E1252" s="56"/>
      <c r="F1252" s="56"/>
      <c r="G1252" s="56"/>
      <c r="H1252" s="56"/>
      <c r="I1252" s="64"/>
    </row>
    <row r="1253" spans="1:11">
      <c r="A1253" s="58" t="s">
        <v>22</v>
      </c>
      <c r="B1253" s="50" t="s">
        <v>2</v>
      </c>
      <c r="C1253" s="23">
        <f>C1255+C1263</f>
        <v>15525</v>
      </c>
      <c r="D1253" s="53"/>
      <c r="E1253" s="53"/>
      <c r="F1253" s="53"/>
      <c r="G1253" s="53"/>
      <c r="H1253" s="53"/>
      <c r="I1253" s="53"/>
      <c r="J1253" s="13"/>
      <c r="K1253" s="13"/>
    </row>
    <row r="1254" spans="1:11">
      <c r="A1254" s="36" t="s">
        <v>19</v>
      </c>
      <c r="B1254" s="185" t="s">
        <v>1</v>
      </c>
      <c r="C1254" s="32">
        <f>C1256</f>
        <v>4664</v>
      </c>
      <c r="D1254" s="53"/>
      <c r="E1254" s="60"/>
      <c r="F1254" s="60"/>
      <c r="G1254" s="60"/>
      <c r="H1254" s="60"/>
      <c r="I1254" s="60"/>
      <c r="J1254" s="13"/>
      <c r="K1254" s="13"/>
    </row>
    <row r="1255" spans="1:11">
      <c r="A1255" s="58" t="s">
        <v>20</v>
      </c>
      <c r="B1255" s="176" t="s">
        <v>2</v>
      </c>
      <c r="C1255" s="32">
        <f>C1257</f>
        <v>4664</v>
      </c>
      <c r="D1255" s="53"/>
      <c r="E1255" s="60"/>
      <c r="F1255" s="60"/>
      <c r="G1255" s="60"/>
      <c r="H1255" s="60"/>
      <c r="I1255" s="60"/>
      <c r="J1255" s="13"/>
      <c r="K1255" s="13"/>
    </row>
    <row r="1256" spans="1:11">
      <c r="A1256" s="16" t="s">
        <v>10</v>
      </c>
      <c r="B1256" s="9" t="s">
        <v>1</v>
      </c>
      <c r="C1256" s="23">
        <f>C1258+C1260</f>
        <v>4664</v>
      </c>
      <c r="D1256" s="53"/>
      <c r="E1256" s="60"/>
      <c r="F1256" s="60"/>
      <c r="G1256" s="60"/>
      <c r="H1256" s="60"/>
      <c r="I1256" s="60"/>
      <c r="J1256" s="13"/>
      <c r="K1256" s="13"/>
    </row>
    <row r="1257" spans="1:11">
      <c r="A1257" s="15"/>
      <c r="B1257" s="11" t="s">
        <v>2</v>
      </c>
      <c r="C1257" s="23">
        <f>C1259+C1261</f>
        <v>4664</v>
      </c>
      <c r="D1257" s="53"/>
      <c r="E1257" s="60"/>
      <c r="F1257" s="60"/>
      <c r="G1257" s="60"/>
      <c r="H1257" s="60"/>
      <c r="I1257" s="60"/>
      <c r="J1257" s="13"/>
      <c r="K1257" s="13"/>
    </row>
    <row r="1258" spans="1:11">
      <c r="A1258" s="16" t="s">
        <v>45</v>
      </c>
      <c r="B1258" s="79" t="s">
        <v>1</v>
      </c>
      <c r="C1258" s="23">
        <f>C1292+C1391</f>
        <v>1242</v>
      </c>
      <c r="D1258" s="53"/>
      <c r="E1258" s="60"/>
      <c r="F1258" s="60"/>
      <c r="G1258" s="60"/>
      <c r="H1258" s="60"/>
      <c r="I1258" s="60"/>
      <c r="J1258" s="13"/>
      <c r="K1258" s="13"/>
    </row>
    <row r="1259" spans="1:11">
      <c r="A1259" s="15"/>
      <c r="B1259" s="50" t="s">
        <v>2</v>
      </c>
      <c r="C1259" s="23">
        <f>C1293+C1392</f>
        <v>1242</v>
      </c>
      <c r="D1259" s="53"/>
      <c r="E1259" s="60"/>
      <c r="F1259" s="60"/>
      <c r="G1259" s="60"/>
      <c r="H1259" s="60"/>
      <c r="I1259" s="60"/>
      <c r="J1259" s="13"/>
      <c r="K1259" s="13"/>
    </row>
    <row r="1260" spans="1:11">
      <c r="A1260" s="59" t="s">
        <v>31</v>
      </c>
      <c r="B1260" s="79" t="s">
        <v>1</v>
      </c>
      <c r="C1260" s="23">
        <f>C1277+C1485</f>
        <v>3422</v>
      </c>
      <c r="D1260" s="53"/>
      <c r="E1260" s="53"/>
      <c r="F1260" s="53"/>
      <c r="G1260" s="53"/>
      <c r="H1260" s="53"/>
      <c r="I1260" s="53"/>
      <c r="J1260" s="13"/>
      <c r="K1260" s="13"/>
    </row>
    <row r="1261" spans="1:11">
      <c r="A1261" s="15"/>
      <c r="B1261" s="50" t="s">
        <v>2</v>
      </c>
      <c r="C1261" s="23">
        <f>C1278+C1486</f>
        <v>3422</v>
      </c>
      <c r="D1261" s="53"/>
      <c r="E1261" s="53"/>
      <c r="F1261" s="53"/>
      <c r="G1261" s="53"/>
      <c r="H1261" s="53"/>
      <c r="I1261" s="53"/>
      <c r="J1261" s="13"/>
      <c r="K1261" s="13"/>
    </row>
    <row r="1262" spans="1:11">
      <c r="A1262" s="39" t="s">
        <v>17</v>
      </c>
      <c r="B1262" s="79" t="s">
        <v>1</v>
      </c>
      <c r="C1262" s="32">
        <f>C1264</f>
        <v>10861</v>
      </c>
      <c r="D1262" s="53"/>
      <c r="E1262" s="53"/>
      <c r="F1262" s="53"/>
      <c r="G1262" s="53"/>
      <c r="H1262" s="53"/>
      <c r="I1262" s="53"/>
      <c r="J1262" s="13"/>
      <c r="K1262" s="13"/>
    </row>
    <row r="1263" spans="1:11">
      <c r="A1263" s="14" t="s">
        <v>9</v>
      </c>
      <c r="B1263" s="50" t="s">
        <v>2</v>
      </c>
      <c r="C1263" s="32">
        <f>C1265</f>
        <v>10861</v>
      </c>
      <c r="D1263" s="53"/>
      <c r="E1263" s="53"/>
      <c r="F1263" s="53"/>
      <c r="G1263" s="53"/>
      <c r="H1263" s="53"/>
      <c r="I1263" s="53"/>
      <c r="J1263" s="13"/>
      <c r="K1263" s="13"/>
    </row>
    <row r="1264" spans="1:11">
      <c r="A1264" s="16" t="s">
        <v>10</v>
      </c>
      <c r="B1264" s="9" t="s">
        <v>1</v>
      </c>
      <c r="C1264" s="23">
        <f>C1266+C1268</f>
        <v>10861</v>
      </c>
      <c r="D1264" s="53"/>
      <c r="E1264" s="53"/>
      <c r="F1264" s="53"/>
      <c r="G1264" s="53"/>
      <c r="H1264" s="53"/>
      <c r="I1264" s="53"/>
      <c r="J1264" s="13"/>
      <c r="K1264" s="13"/>
    </row>
    <row r="1265" spans="1:11">
      <c r="A1265" s="15"/>
      <c r="B1265" s="11" t="s">
        <v>2</v>
      </c>
      <c r="C1265" s="23">
        <f>C1267+C1269</f>
        <v>10861</v>
      </c>
      <c r="D1265" s="53"/>
      <c r="E1265" s="53"/>
      <c r="F1265" s="53"/>
      <c r="G1265" s="53"/>
      <c r="H1265" s="53"/>
      <c r="I1265" s="53"/>
      <c r="J1265" s="13"/>
      <c r="K1265" s="13"/>
    </row>
    <row r="1266" spans="1:11" s="95" customFormat="1">
      <c r="A1266" s="16" t="s">
        <v>45</v>
      </c>
      <c r="B1266" s="79" t="s">
        <v>1</v>
      </c>
      <c r="C1266" s="116">
        <f>C1311+C1370+C1501</f>
        <v>3003</v>
      </c>
    </row>
    <row r="1267" spans="1:11" s="95" customFormat="1">
      <c r="A1267" s="124"/>
      <c r="B1267" s="50" t="s">
        <v>2</v>
      </c>
      <c r="C1267" s="116">
        <f>C1312+C1371+C1502</f>
        <v>3003</v>
      </c>
    </row>
    <row r="1268" spans="1:11">
      <c r="A1268" s="59" t="s">
        <v>31</v>
      </c>
      <c r="B1268" s="79" t="s">
        <v>1</v>
      </c>
      <c r="C1268" s="23">
        <f>C1349</f>
        <v>7858</v>
      </c>
      <c r="D1268" s="53"/>
      <c r="E1268" s="53"/>
      <c r="F1268" s="53"/>
      <c r="G1268" s="53"/>
      <c r="H1268" s="53"/>
      <c r="I1268" s="53"/>
      <c r="J1268" s="13"/>
      <c r="K1268" s="13"/>
    </row>
    <row r="1269" spans="1:11">
      <c r="A1269" s="15"/>
      <c r="B1269" s="50" t="s">
        <v>2</v>
      </c>
      <c r="C1269" s="23">
        <f>C1350</f>
        <v>7858</v>
      </c>
      <c r="D1269" s="53"/>
      <c r="E1269" s="53"/>
      <c r="F1269" s="53"/>
      <c r="G1269" s="53"/>
      <c r="H1269" s="53"/>
      <c r="I1269" s="53"/>
      <c r="J1269" s="13"/>
      <c r="K1269" s="13"/>
    </row>
    <row r="1270" spans="1:11" s="48" customFormat="1">
      <c r="A1270" s="464" t="s">
        <v>35</v>
      </c>
      <c r="B1270" s="295"/>
      <c r="C1270" s="296"/>
      <c r="D1270" s="152"/>
      <c r="E1270" s="153"/>
      <c r="F1270" s="152"/>
      <c r="G1270" s="152"/>
      <c r="H1270" s="152"/>
      <c r="I1270" s="152"/>
    </row>
    <row r="1271" spans="1:11" s="48" customFormat="1">
      <c r="A1271" s="184" t="s">
        <v>14</v>
      </c>
      <c r="B1271" s="78" t="s">
        <v>1</v>
      </c>
      <c r="C1271" s="57">
        <f t="shared" ref="C1271:C1274" si="39">C1273</f>
        <v>2481</v>
      </c>
      <c r="D1271" s="154"/>
      <c r="E1271" s="154"/>
      <c r="F1271" s="154"/>
      <c r="G1271" s="154"/>
      <c r="H1271" s="154"/>
      <c r="I1271" s="154"/>
    </row>
    <row r="1272" spans="1:11" s="48" customFormat="1">
      <c r="A1272" s="26" t="s">
        <v>48</v>
      </c>
      <c r="B1272" s="18" t="s">
        <v>2</v>
      </c>
      <c r="C1272" s="57">
        <f t="shared" si="39"/>
        <v>2481</v>
      </c>
      <c r="D1272" s="54"/>
      <c r="E1272" s="54"/>
      <c r="F1272" s="54"/>
      <c r="G1272" s="54"/>
      <c r="H1272" s="54"/>
      <c r="I1272" s="54"/>
    </row>
    <row r="1273" spans="1:11" s="48" customFormat="1">
      <c r="A1273" s="174" t="s">
        <v>28</v>
      </c>
      <c r="B1273" s="17" t="s">
        <v>1</v>
      </c>
      <c r="C1273" s="32">
        <f t="shared" si="39"/>
        <v>2481</v>
      </c>
      <c r="D1273" s="54"/>
      <c r="E1273" s="54"/>
      <c r="F1273" s="54"/>
      <c r="G1273" s="54"/>
      <c r="H1273" s="54"/>
      <c r="I1273" s="54"/>
    </row>
    <row r="1274" spans="1:11" s="48" customFormat="1">
      <c r="A1274" s="26" t="s">
        <v>49</v>
      </c>
      <c r="B1274" s="18" t="s">
        <v>2</v>
      </c>
      <c r="C1274" s="32">
        <f t="shared" si="39"/>
        <v>2481</v>
      </c>
      <c r="D1274" s="54"/>
      <c r="E1274" s="54"/>
      <c r="F1274" s="54"/>
      <c r="G1274" s="54"/>
      <c r="H1274" s="54"/>
      <c r="I1274" s="54"/>
    </row>
    <row r="1275" spans="1:11">
      <c r="A1275" s="16" t="s">
        <v>10</v>
      </c>
      <c r="B1275" s="9" t="s">
        <v>1</v>
      </c>
      <c r="C1275" s="23">
        <f>C1277</f>
        <v>2481</v>
      </c>
      <c r="D1275" s="53"/>
      <c r="E1275" s="60"/>
      <c r="F1275" s="60"/>
      <c r="G1275" s="60"/>
      <c r="H1275" s="60"/>
      <c r="I1275" s="60"/>
      <c r="J1275" s="13"/>
      <c r="K1275" s="13"/>
    </row>
    <row r="1276" spans="1:11">
      <c r="A1276" s="15"/>
      <c r="B1276" s="11" t="s">
        <v>2</v>
      </c>
      <c r="C1276" s="23">
        <f>C1278</f>
        <v>2481</v>
      </c>
      <c r="D1276" s="53"/>
      <c r="E1276" s="60"/>
      <c r="F1276" s="60"/>
      <c r="G1276" s="60"/>
      <c r="H1276" s="60"/>
      <c r="I1276" s="60"/>
      <c r="J1276" s="13"/>
      <c r="K1276" s="13"/>
    </row>
    <row r="1277" spans="1:11" s="85" customFormat="1">
      <c r="A1277" s="39" t="s">
        <v>31</v>
      </c>
      <c r="B1277" s="33" t="s">
        <v>1</v>
      </c>
      <c r="C1277" s="32">
        <f t="shared" ref="C1277:C1280" si="40">C1279</f>
        <v>2481</v>
      </c>
      <c r="D1277" s="90"/>
      <c r="E1277" s="90"/>
      <c r="F1277" s="90"/>
      <c r="G1277" s="90"/>
      <c r="H1277" s="90"/>
      <c r="I1277" s="90"/>
      <c r="J1277" s="91"/>
    </row>
    <row r="1278" spans="1:11" s="85" customFormat="1">
      <c r="A1278" s="38"/>
      <c r="B1278" s="35" t="s">
        <v>2</v>
      </c>
      <c r="C1278" s="32">
        <f>C1280</f>
        <v>2481</v>
      </c>
      <c r="D1278" s="90"/>
      <c r="E1278" s="90"/>
      <c r="F1278" s="90"/>
      <c r="G1278" s="90"/>
      <c r="H1278" s="90"/>
      <c r="I1278" s="90"/>
      <c r="J1278" s="91"/>
    </row>
    <row r="1279" spans="1:11" s="85" customFormat="1">
      <c r="A1279" s="228" t="s">
        <v>78</v>
      </c>
      <c r="B1279" s="33" t="s">
        <v>1</v>
      </c>
      <c r="C1279" s="32">
        <f t="shared" si="40"/>
        <v>2481</v>
      </c>
      <c r="D1279" s="90"/>
      <c r="E1279" s="90"/>
      <c r="F1279" s="90"/>
      <c r="G1279" s="90"/>
      <c r="H1279" s="90"/>
      <c r="I1279" s="90"/>
      <c r="J1279" s="91"/>
    </row>
    <row r="1280" spans="1:11" s="85" customFormat="1">
      <c r="A1280" s="38"/>
      <c r="B1280" s="35" t="s">
        <v>2</v>
      </c>
      <c r="C1280" s="32">
        <f t="shared" si="40"/>
        <v>2481</v>
      </c>
      <c r="D1280" s="90"/>
      <c r="E1280" s="90"/>
      <c r="F1280" s="90"/>
      <c r="G1280" s="90"/>
      <c r="H1280" s="90"/>
      <c r="I1280" s="90"/>
      <c r="J1280" s="91"/>
    </row>
    <row r="1281" spans="1:11" s="71" customFormat="1" ht="28.5" customHeight="1">
      <c r="A1281" s="327" t="s">
        <v>181</v>
      </c>
      <c r="B1281" s="328" t="s">
        <v>1</v>
      </c>
      <c r="C1281" s="129">
        <v>2481</v>
      </c>
      <c r="D1281" s="262"/>
      <c r="E1281" s="262"/>
      <c r="F1281" s="262"/>
      <c r="G1281" s="262"/>
      <c r="H1281" s="262"/>
      <c r="I1281" s="262"/>
      <c r="J1281" s="263"/>
    </row>
    <row r="1282" spans="1:11" s="200" customFormat="1">
      <c r="A1282" s="26"/>
      <c r="B1282" s="18" t="s">
        <v>2</v>
      </c>
      <c r="C1282" s="51">
        <v>2481</v>
      </c>
      <c r="D1282" s="52"/>
      <c r="E1282" s="52"/>
      <c r="F1282" s="52"/>
      <c r="G1282" s="52"/>
      <c r="H1282" s="52"/>
      <c r="I1282" s="52"/>
      <c r="J1282" s="201"/>
    </row>
    <row r="1283" spans="1:11" s="48" customFormat="1">
      <c r="A1283" s="292" t="s">
        <v>186</v>
      </c>
      <c r="B1283" s="293"/>
      <c r="C1283" s="294"/>
      <c r="D1283" s="316"/>
      <c r="E1283" s="316"/>
      <c r="F1283" s="316"/>
      <c r="G1283" s="316"/>
      <c r="H1283" s="316"/>
      <c r="I1283" s="316"/>
    </row>
    <row r="1284" spans="1:11" s="48" customFormat="1">
      <c r="A1284" s="184" t="s">
        <v>14</v>
      </c>
      <c r="B1284" s="78" t="s">
        <v>1</v>
      </c>
      <c r="C1284" s="57">
        <f t="shared" ref="C1284:C1291" si="41">C1286</f>
        <v>25</v>
      </c>
      <c r="D1284" s="154"/>
      <c r="E1284" s="154"/>
      <c r="F1284" s="154"/>
      <c r="G1284" s="154"/>
      <c r="H1284" s="154"/>
      <c r="I1284" s="154"/>
    </row>
    <row r="1285" spans="1:11" s="48" customFormat="1">
      <c r="A1285" s="26" t="s">
        <v>48</v>
      </c>
      <c r="B1285" s="18" t="s">
        <v>2</v>
      </c>
      <c r="C1285" s="57">
        <f t="shared" si="41"/>
        <v>25</v>
      </c>
      <c r="D1285" s="57">
        <f>D1287</f>
        <v>0</v>
      </c>
      <c r="E1285" s="54"/>
      <c r="F1285" s="54"/>
      <c r="G1285" s="54"/>
      <c r="H1285" s="54"/>
      <c r="I1285" s="54"/>
    </row>
    <row r="1286" spans="1:11" s="48" customFormat="1">
      <c r="A1286" s="174" t="s">
        <v>28</v>
      </c>
      <c r="B1286" s="17" t="s">
        <v>1</v>
      </c>
      <c r="C1286" s="32">
        <f t="shared" si="41"/>
        <v>25</v>
      </c>
      <c r="D1286" s="54"/>
      <c r="E1286" s="54"/>
      <c r="F1286" s="54"/>
      <c r="G1286" s="54"/>
      <c r="H1286" s="54"/>
      <c r="I1286" s="54"/>
    </row>
    <row r="1287" spans="1:11" s="48" customFormat="1">
      <c r="A1287" s="26" t="s">
        <v>49</v>
      </c>
      <c r="B1287" s="18" t="s">
        <v>2</v>
      </c>
      <c r="C1287" s="32">
        <f t="shared" si="41"/>
        <v>25</v>
      </c>
      <c r="D1287" s="54"/>
      <c r="E1287" s="54"/>
      <c r="F1287" s="54"/>
      <c r="G1287" s="54"/>
      <c r="H1287" s="54"/>
      <c r="I1287" s="54"/>
    </row>
    <row r="1288" spans="1:11">
      <c r="A1288" s="16" t="s">
        <v>10</v>
      </c>
      <c r="B1288" s="9" t="s">
        <v>1</v>
      </c>
      <c r="C1288" s="23">
        <f t="shared" si="41"/>
        <v>25</v>
      </c>
      <c r="D1288" s="53"/>
      <c r="E1288" s="60"/>
      <c r="F1288" s="60"/>
      <c r="G1288" s="60"/>
      <c r="H1288" s="60"/>
      <c r="I1288" s="60"/>
      <c r="J1288" s="13"/>
      <c r="K1288" s="13"/>
    </row>
    <row r="1289" spans="1:11">
      <c r="A1289" s="15"/>
      <c r="B1289" s="11" t="s">
        <v>2</v>
      </c>
      <c r="C1289" s="23">
        <f t="shared" si="41"/>
        <v>25</v>
      </c>
      <c r="D1289" s="53"/>
      <c r="E1289" s="60"/>
      <c r="F1289" s="60"/>
      <c r="G1289" s="60"/>
      <c r="H1289" s="60"/>
      <c r="I1289" s="60"/>
      <c r="J1289" s="13"/>
      <c r="K1289" s="13"/>
    </row>
    <row r="1290" spans="1:11">
      <c r="A1290" s="41" t="s">
        <v>23</v>
      </c>
      <c r="B1290" s="17" t="s">
        <v>1</v>
      </c>
      <c r="C1290" s="23">
        <f t="shared" si="41"/>
        <v>25</v>
      </c>
    </row>
    <row r="1291" spans="1:11">
      <c r="A1291" s="14"/>
      <c r="B1291" s="18" t="s">
        <v>2</v>
      </c>
      <c r="C1291" s="23">
        <f t="shared" si="41"/>
        <v>25</v>
      </c>
    </row>
    <row r="1292" spans="1:11">
      <c r="A1292" s="16" t="s">
        <v>45</v>
      </c>
      <c r="B1292" s="9" t="s">
        <v>1</v>
      </c>
      <c r="C1292" s="23">
        <f>C1294+C1298</f>
        <v>25</v>
      </c>
    </row>
    <row r="1293" spans="1:11">
      <c r="A1293" s="10"/>
      <c r="B1293" s="11" t="s">
        <v>2</v>
      </c>
      <c r="C1293" s="23">
        <f>C1295+C1299</f>
        <v>25</v>
      </c>
    </row>
    <row r="1294" spans="1:11" s="85" customFormat="1" ht="14.25">
      <c r="A1294" s="330" t="s">
        <v>190</v>
      </c>
      <c r="B1294" s="33" t="s">
        <v>1</v>
      </c>
      <c r="C1294" s="32">
        <f>C1296</f>
        <v>16</v>
      </c>
      <c r="D1294" s="90"/>
      <c r="E1294" s="90"/>
      <c r="F1294" s="90"/>
      <c r="G1294" s="90"/>
      <c r="H1294" s="90"/>
      <c r="I1294" s="90"/>
      <c r="J1294" s="91"/>
    </row>
    <row r="1295" spans="1:11" s="85" customFormat="1">
      <c r="A1295" s="38"/>
      <c r="B1295" s="35" t="s">
        <v>2</v>
      </c>
      <c r="C1295" s="32">
        <f>C1297</f>
        <v>16</v>
      </c>
      <c r="D1295" s="90"/>
      <c r="E1295" s="90"/>
      <c r="F1295" s="90"/>
      <c r="G1295" s="90"/>
      <c r="H1295" s="90"/>
      <c r="I1295" s="90"/>
      <c r="J1295" s="91"/>
    </row>
    <row r="1296" spans="1:11" s="71" customFormat="1" ht="15">
      <c r="A1296" s="318" t="s">
        <v>188</v>
      </c>
      <c r="B1296" s="328" t="s">
        <v>1</v>
      </c>
      <c r="C1296" s="129">
        <v>16</v>
      </c>
      <c r="D1296" s="262"/>
      <c r="E1296" s="262"/>
      <c r="F1296" s="262"/>
      <c r="G1296" s="262"/>
      <c r="H1296" s="262"/>
      <c r="I1296" s="262"/>
      <c r="J1296" s="263"/>
    </row>
    <row r="1297" spans="1:10" s="200" customFormat="1">
      <c r="A1297" s="26"/>
      <c r="B1297" s="18" t="s">
        <v>2</v>
      </c>
      <c r="C1297" s="51">
        <v>16</v>
      </c>
      <c r="D1297" s="52"/>
      <c r="E1297" s="52"/>
      <c r="F1297" s="52"/>
      <c r="G1297" s="52"/>
      <c r="H1297" s="52"/>
      <c r="I1297" s="52"/>
      <c r="J1297" s="201"/>
    </row>
    <row r="1298" spans="1:10" s="71" customFormat="1" ht="14.25">
      <c r="A1298" s="330" t="s">
        <v>191</v>
      </c>
      <c r="B1298" s="333" t="s">
        <v>1</v>
      </c>
      <c r="C1298" s="32">
        <f>C1300</f>
        <v>9</v>
      </c>
      <c r="D1298" s="262"/>
      <c r="E1298" s="262"/>
      <c r="F1298" s="262"/>
      <c r="G1298" s="262"/>
      <c r="H1298" s="262"/>
      <c r="I1298" s="262"/>
      <c r="J1298" s="263"/>
    </row>
    <row r="1299" spans="1:10" s="200" customFormat="1">
      <c r="A1299" s="26"/>
      <c r="B1299" s="99" t="s">
        <v>2</v>
      </c>
      <c r="C1299" s="32">
        <f>C1301</f>
        <v>9</v>
      </c>
      <c r="D1299" s="52"/>
      <c r="E1299" s="52"/>
      <c r="F1299" s="52"/>
      <c r="G1299" s="52"/>
      <c r="H1299" s="52"/>
      <c r="I1299" s="52"/>
      <c r="J1299" s="201"/>
    </row>
    <row r="1300" spans="1:10" s="71" customFormat="1" ht="15.75">
      <c r="A1300" s="332" t="s">
        <v>189</v>
      </c>
      <c r="B1300" s="328" t="s">
        <v>1</v>
      </c>
      <c r="C1300" s="129">
        <v>9</v>
      </c>
      <c r="D1300" s="262"/>
      <c r="E1300" s="262"/>
      <c r="F1300" s="262"/>
      <c r="G1300" s="262"/>
      <c r="H1300" s="262"/>
      <c r="I1300" s="262"/>
      <c r="J1300" s="263"/>
    </row>
    <row r="1301" spans="1:10" s="200" customFormat="1">
      <c r="A1301" s="26"/>
      <c r="B1301" s="18" t="s">
        <v>2</v>
      </c>
      <c r="C1301" s="51">
        <v>9</v>
      </c>
      <c r="D1301" s="52"/>
      <c r="E1301" s="52"/>
      <c r="F1301" s="52"/>
      <c r="G1301" s="52"/>
      <c r="H1301" s="52"/>
      <c r="I1301" s="52"/>
      <c r="J1301" s="201"/>
    </row>
    <row r="1302" spans="1:10">
      <c r="A1302" s="511" t="s">
        <v>40</v>
      </c>
      <c r="B1302" s="512"/>
      <c r="C1302" s="513"/>
      <c r="D1302"/>
      <c r="E1302" s="55"/>
    </row>
    <row r="1303" spans="1:10">
      <c r="A1303" s="168" t="s">
        <v>14</v>
      </c>
      <c r="B1303" s="78" t="s">
        <v>1</v>
      </c>
      <c r="C1303" s="116">
        <f>C1305</f>
        <v>9387</v>
      </c>
      <c r="D1303"/>
      <c r="E1303" s="87"/>
    </row>
    <row r="1304" spans="1:10">
      <c r="A1304" s="58" t="s">
        <v>15</v>
      </c>
      <c r="B1304" s="50" t="s">
        <v>2</v>
      </c>
      <c r="C1304" s="116">
        <f>C1306</f>
        <v>9387</v>
      </c>
      <c r="D1304"/>
      <c r="E1304" s="87"/>
    </row>
    <row r="1305" spans="1:10">
      <c r="A1305" s="39" t="s">
        <v>17</v>
      </c>
      <c r="B1305" s="78" t="s">
        <v>1</v>
      </c>
      <c r="C1305" s="34">
        <f>C1307</f>
        <v>9387</v>
      </c>
      <c r="D1305"/>
    </row>
    <row r="1306" spans="1:10">
      <c r="A1306" s="14" t="s">
        <v>9</v>
      </c>
      <c r="B1306" s="50" t="s">
        <v>2</v>
      </c>
      <c r="C1306" s="34">
        <f>C1308</f>
        <v>9387</v>
      </c>
      <c r="D1306"/>
    </row>
    <row r="1307" spans="1:10">
      <c r="A1307" s="16" t="s">
        <v>10</v>
      </c>
      <c r="B1307" s="9" t="s">
        <v>1</v>
      </c>
      <c r="C1307" s="116">
        <f>C1309+C1349</f>
        <v>9387</v>
      </c>
      <c r="D1307"/>
    </row>
    <row r="1308" spans="1:10">
      <c r="A1308" s="15"/>
      <c r="B1308" s="11" t="s">
        <v>2</v>
      </c>
      <c r="C1308" s="116">
        <f>C1310+C1350</f>
        <v>9387</v>
      </c>
      <c r="D1308"/>
    </row>
    <row r="1309" spans="1:10">
      <c r="A1309" s="16" t="s">
        <v>23</v>
      </c>
      <c r="B1309" s="9" t="s">
        <v>1</v>
      </c>
      <c r="C1309" s="116">
        <f>C1311</f>
        <v>1529</v>
      </c>
      <c r="D1309"/>
    </row>
    <row r="1310" spans="1:10">
      <c r="A1310" s="15"/>
      <c r="B1310" s="11" t="s">
        <v>2</v>
      </c>
      <c r="C1310" s="116">
        <f>C1312</f>
        <v>1529</v>
      </c>
      <c r="D1310"/>
    </row>
    <row r="1311" spans="1:10" s="95" customFormat="1">
      <c r="A1311" s="114" t="s">
        <v>45</v>
      </c>
      <c r="B1311" s="113" t="s">
        <v>1</v>
      </c>
      <c r="C1311" s="34">
        <f>C1313+C1317+C1323+C1329+C1333+C1339+C1345</f>
        <v>1529</v>
      </c>
    </row>
    <row r="1312" spans="1:10" s="95" customFormat="1">
      <c r="A1312" s="124"/>
      <c r="B1312" s="99" t="s">
        <v>2</v>
      </c>
      <c r="C1312" s="34">
        <f>C1314+C1318+C1324+C1330+C1334+C1340+C1346</f>
        <v>1529</v>
      </c>
    </row>
    <row r="1313" spans="1:3" s="85" customFormat="1">
      <c r="A1313" s="115" t="s">
        <v>63</v>
      </c>
      <c r="B1313" s="33" t="s">
        <v>1</v>
      </c>
      <c r="C1313" s="32">
        <f>C1315</f>
        <v>925</v>
      </c>
    </row>
    <row r="1314" spans="1:3" s="85" customFormat="1">
      <c r="A1314" s="38"/>
      <c r="B1314" s="35" t="s">
        <v>2</v>
      </c>
      <c r="C1314" s="32">
        <f>C1316</f>
        <v>925</v>
      </c>
    </row>
    <row r="1315" spans="1:3" s="249" customFormat="1" ht="25.5">
      <c r="A1315" s="348" t="s">
        <v>54</v>
      </c>
      <c r="B1315" s="279" t="s">
        <v>1</v>
      </c>
      <c r="C1315" s="129">
        <v>925</v>
      </c>
    </row>
    <row r="1316" spans="1:3" s="122" customFormat="1">
      <c r="A1316" s="104"/>
      <c r="B1316" s="89" t="s">
        <v>2</v>
      </c>
      <c r="C1316" s="51">
        <v>925</v>
      </c>
    </row>
    <row r="1317" spans="1:3" s="85" customFormat="1" ht="14.25">
      <c r="A1317" s="211" t="s">
        <v>85</v>
      </c>
      <c r="B1317" s="33" t="s">
        <v>1</v>
      </c>
      <c r="C1317" s="32">
        <f>C1319+C1321</f>
        <v>196</v>
      </c>
    </row>
    <row r="1318" spans="1:3" s="85" customFormat="1">
      <c r="A1318" s="38"/>
      <c r="B1318" s="35" t="s">
        <v>2</v>
      </c>
      <c r="C1318" s="32">
        <f>C1320+C1322</f>
        <v>196</v>
      </c>
    </row>
    <row r="1319" spans="1:3" s="249" customFormat="1" ht="30">
      <c r="A1319" s="353" t="s">
        <v>226</v>
      </c>
      <c r="B1319" s="279" t="s">
        <v>1</v>
      </c>
      <c r="C1319" s="129">
        <v>21</v>
      </c>
    </row>
    <row r="1320" spans="1:3" s="122" customFormat="1">
      <c r="A1320" s="104"/>
      <c r="B1320" s="89" t="s">
        <v>2</v>
      </c>
      <c r="C1320" s="51">
        <v>21</v>
      </c>
    </row>
    <row r="1321" spans="1:3" s="249" customFormat="1" ht="15">
      <c r="A1321" s="353" t="s">
        <v>397</v>
      </c>
      <c r="B1321" s="279" t="s">
        <v>1</v>
      </c>
      <c r="C1321" s="129">
        <v>175</v>
      </c>
    </row>
    <row r="1322" spans="1:3" s="122" customFormat="1">
      <c r="A1322" s="104"/>
      <c r="B1322" s="89" t="s">
        <v>2</v>
      </c>
      <c r="C1322" s="51">
        <v>175</v>
      </c>
    </row>
    <row r="1323" spans="1:3" s="85" customFormat="1">
      <c r="A1323" s="115" t="s">
        <v>126</v>
      </c>
      <c r="B1323" s="134" t="s">
        <v>1</v>
      </c>
      <c r="C1323" s="32">
        <f>C1325+C1327</f>
        <v>180</v>
      </c>
    </row>
    <row r="1324" spans="1:3" s="85" customFormat="1">
      <c r="A1324" s="38"/>
      <c r="B1324" s="112" t="s">
        <v>2</v>
      </c>
      <c r="C1324" s="32">
        <f>C1326+C1328</f>
        <v>180</v>
      </c>
    </row>
    <row r="1325" spans="1:3" s="249" customFormat="1" ht="15">
      <c r="A1325" s="342" t="s">
        <v>227</v>
      </c>
      <c r="B1325" s="279" t="s">
        <v>1</v>
      </c>
      <c r="C1325" s="129">
        <v>150</v>
      </c>
    </row>
    <row r="1326" spans="1:3" s="122" customFormat="1">
      <c r="A1326" s="104"/>
      <c r="B1326" s="89" t="s">
        <v>2</v>
      </c>
      <c r="C1326" s="51">
        <v>150</v>
      </c>
    </row>
    <row r="1327" spans="1:3" s="249" customFormat="1" ht="15">
      <c r="A1327" s="342" t="s">
        <v>228</v>
      </c>
      <c r="B1327" s="279" t="s">
        <v>1</v>
      </c>
      <c r="C1327" s="129">
        <v>30</v>
      </c>
    </row>
    <row r="1328" spans="1:3" s="122" customFormat="1">
      <c r="A1328" s="104"/>
      <c r="B1328" s="89" t="s">
        <v>2</v>
      </c>
      <c r="C1328" s="51">
        <v>30</v>
      </c>
    </row>
    <row r="1329" spans="1:3" s="85" customFormat="1">
      <c r="A1329" s="170" t="s">
        <v>398</v>
      </c>
      <c r="B1329" s="33" t="s">
        <v>1</v>
      </c>
      <c r="C1329" s="32">
        <f>C1331</f>
        <v>39</v>
      </c>
    </row>
    <row r="1330" spans="1:3" s="85" customFormat="1">
      <c r="A1330" s="96"/>
      <c r="B1330" s="35" t="s">
        <v>2</v>
      </c>
      <c r="C1330" s="32">
        <f>C1332</f>
        <v>39</v>
      </c>
    </row>
    <row r="1331" spans="1:3" s="249" customFormat="1" ht="31.5">
      <c r="A1331" s="338" t="s">
        <v>193</v>
      </c>
      <c r="B1331" s="279" t="s">
        <v>1</v>
      </c>
      <c r="C1331" s="250">
        <v>39</v>
      </c>
    </row>
    <row r="1332" spans="1:3" s="122" customFormat="1">
      <c r="A1332" s="104"/>
      <c r="B1332" s="89" t="s">
        <v>2</v>
      </c>
      <c r="C1332" s="120">
        <v>39</v>
      </c>
    </row>
    <row r="1333" spans="1:3" s="122" customFormat="1">
      <c r="A1333" s="115" t="s">
        <v>127</v>
      </c>
      <c r="B1333" s="182" t="s">
        <v>1</v>
      </c>
      <c r="C1333" s="34">
        <f>C1335+C1337</f>
        <v>29</v>
      </c>
    </row>
    <row r="1334" spans="1:3" s="122" customFormat="1">
      <c r="A1334" s="104"/>
      <c r="B1334" s="89" t="s">
        <v>2</v>
      </c>
      <c r="C1334" s="34">
        <f>C1336+C1338</f>
        <v>29</v>
      </c>
    </row>
    <row r="1335" spans="1:3" s="249" customFormat="1" ht="15">
      <c r="A1335" s="355" t="s">
        <v>233</v>
      </c>
      <c r="B1335" s="279" t="s">
        <v>1</v>
      </c>
      <c r="C1335" s="250">
        <v>21</v>
      </c>
    </row>
    <row r="1336" spans="1:3" s="122" customFormat="1">
      <c r="A1336" s="104"/>
      <c r="B1336" s="89" t="s">
        <v>2</v>
      </c>
      <c r="C1336" s="120">
        <v>21</v>
      </c>
    </row>
    <row r="1337" spans="1:3" s="249" customFormat="1" ht="15">
      <c r="A1337" s="355" t="s">
        <v>234</v>
      </c>
      <c r="B1337" s="279" t="s">
        <v>1</v>
      </c>
      <c r="C1337" s="250">
        <v>8</v>
      </c>
    </row>
    <row r="1338" spans="1:3" s="122" customFormat="1">
      <c r="A1338" s="104"/>
      <c r="B1338" s="89" t="s">
        <v>2</v>
      </c>
      <c r="C1338" s="120">
        <v>8</v>
      </c>
    </row>
    <row r="1339" spans="1:3" s="85" customFormat="1" ht="14.25">
      <c r="A1339" s="210" t="s">
        <v>409</v>
      </c>
      <c r="B1339" s="33" t="s">
        <v>1</v>
      </c>
      <c r="C1339" s="32">
        <f>C1341+C1343</f>
        <v>41</v>
      </c>
    </row>
    <row r="1340" spans="1:3" s="85" customFormat="1">
      <c r="A1340" s="96"/>
      <c r="B1340" s="35" t="s">
        <v>2</v>
      </c>
      <c r="C1340" s="32">
        <f>C1342+C1344</f>
        <v>41</v>
      </c>
    </row>
    <row r="1341" spans="1:3" s="118" customFormat="1" ht="15.75" customHeight="1">
      <c r="A1341" s="351" t="s">
        <v>224</v>
      </c>
      <c r="B1341" s="251" t="s">
        <v>1</v>
      </c>
      <c r="C1341" s="281">
        <v>11</v>
      </c>
    </row>
    <row r="1342" spans="1:3" s="126" customFormat="1">
      <c r="A1342" s="195"/>
      <c r="B1342" s="112" t="s">
        <v>2</v>
      </c>
      <c r="C1342" s="57">
        <v>11</v>
      </c>
    </row>
    <row r="1343" spans="1:3" s="118" customFormat="1" ht="15.75" customHeight="1">
      <c r="A1343" s="350" t="s">
        <v>434</v>
      </c>
      <c r="B1343" s="251" t="s">
        <v>1</v>
      </c>
      <c r="C1343" s="281">
        <v>30</v>
      </c>
    </row>
    <row r="1344" spans="1:3" s="126" customFormat="1">
      <c r="A1344" s="195"/>
      <c r="B1344" s="112" t="s">
        <v>2</v>
      </c>
      <c r="C1344" s="57">
        <v>30</v>
      </c>
    </row>
    <row r="1345" spans="1:11" s="118" customFormat="1" ht="14.25">
      <c r="A1345" s="268" t="s">
        <v>131</v>
      </c>
      <c r="B1345" s="251" t="s">
        <v>1</v>
      </c>
      <c r="C1345" s="32">
        <f>C1347</f>
        <v>119</v>
      </c>
    </row>
    <row r="1346" spans="1:11" s="126" customFormat="1">
      <c r="A1346" s="205"/>
      <c r="B1346" s="112" t="s">
        <v>2</v>
      </c>
      <c r="C1346" s="32">
        <f>C1348</f>
        <v>119</v>
      </c>
    </row>
    <row r="1347" spans="1:11" s="471" customFormat="1" ht="14.25">
      <c r="A1347" s="487" t="s">
        <v>137</v>
      </c>
      <c r="B1347" s="488" t="s">
        <v>1</v>
      </c>
      <c r="C1347" s="489">
        <v>119</v>
      </c>
    </row>
    <row r="1348" spans="1:11" s="475" customFormat="1" ht="14.25">
      <c r="A1348" s="490"/>
      <c r="B1348" s="491" t="s">
        <v>2</v>
      </c>
      <c r="C1348" s="489">
        <v>119</v>
      </c>
    </row>
    <row r="1349" spans="1:11" ht="16.5" customHeight="1">
      <c r="A1349" s="39" t="s">
        <v>31</v>
      </c>
      <c r="B1349" s="79" t="s">
        <v>1</v>
      </c>
      <c r="C1349" s="32">
        <f>C1351+C1355</f>
        <v>7858</v>
      </c>
      <c r="D1349" s="53"/>
      <c r="E1349" s="53"/>
      <c r="F1349" s="53"/>
      <c r="G1349" s="53"/>
      <c r="H1349" s="53"/>
      <c r="I1349" s="53"/>
      <c r="J1349" s="13"/>
      <c r="K1349" s="13"/>
    </row>
    <row r="1350" spans="1:11" ht="15" customHeight="1">
      <c r="A1350" s="15"/>
      <c r="B1350" s="50" t="s">
        <v>2</v>
      </c>
      <c r="C1350" s="32">
        <f>C1352+C1356</f>
        <v>7858</v>
      </c>
      <c r="D1350" s="53"/>
      <c r="E1350" s="53"/>
      <c r="F1350" s="53"/>
      <c r="G1350" s="53"/>
      <c r="H1350" s="53"/>
      <c r="I1350" s="53"/>
      <c r="J1350" s="13"/>
      <c r="K1350" s="13"/>
    </row>
    <row r="1351" spans="1:11" s="85" customFormat="1">
      <c r="A1351" s="115" t="s">
        <v>71</v>
      </c>
      <c r="B1351" s="33" t="s">
        <v>1</v>
      </c>
      <c r="C1351" s="32">
        <f>C1353</f>
        <v>95</v>
      </c>
    </row>
    <row r="1352" spans="1:11" s="85" customFormat="1">
      <c r="A1352" s="38"/>
      <c r="B1352" s="35" t="s">
        <v>2</v>
      </c>
      <c r="C1352" s="32">
        <f>C1354</f>
        <v>95</v>
      </c>
    </row>
    <row r="1353" spans="1:11" s="249" customFormat="1">
      <c r="A1353" s="343" t="s">
        <v>99</v>
      </c>
      <c r="B1353" s="279" t="s">
        <v>1</v>
      </c>
      <c r="C1353" s="129">
        <v>95</v>
      </c>
    </row>
    <row r="1354" spans="1:11" s="122" customFormat="1">
      <c r="A1354" s="104"/>
      <c r="B1354" s="89" t="s">
        <v>2</v>
      </c>
      <c r="C1354" s="51">
        <v>95</v>
      </c>
    </row>
    <row r="1355" spans="1:11" s="85" customFormat="1">
      <c r="A1355" s="84" t="s">
        <v>422</v>
      </c>
      <c r="B1355" s="33" t="s">
        <v>1</v>
      </c>
      <c r="C1355" s="32">
        <f>C1357+C1359+C1361</f>
        <v>7763</v>
      </c>
    </row>
    <row r="1356" spans="1:11" s="85" customFormat="1">
      <c r="A1356" s="96"/>
      <c r="B1356" s="35" t="s">
        <v>2</v>
      </c>
      <c r="C1356" s="32">
        <f>C1358+C1360+C1362</f>
        <v>7763</v>
      </c>
    </row>
    <row r="1357" spans="1:11" s="118" customFormat="1" ht="15">
      <c r="A1357" s="289" t="s">
        <v>69</v>
      </c>
      <c r="B1357" s="251" t="s">
        <v>1</v>
      </c>
      <c r="C1357" s="281">
        <v>3147</v>
      </c>
    </row>
    <row r="1358" spans="1:11" s="126" customFormat="1">
      <c r="A1358" s="195"/>
      <c r="B1358" s="112" t="s">
        <v>2</v>
      </c>
      <c r="C1358" s="116">
        <v>3147</v>
      </c>
    </row>
    <row r="1359" spans="1:11" s="118" customFormat="1" ht="16.5" customHeight="1">
      <c r="A1359" s="290" t="s">
        <v>70</v>
      </c>
      <c r="B1359" s="251" t="s">
        <v>1</v>
      </c>
      <c r="C1359" s="281">
        <v>4165</v>
      </c>
    </row>
    <row r="1360" spans="1:11" s="126" customFormat="1">
      <c r="A1360" s="195"/>
      <c r="B1360" s="112" t="s">
        <v>2</v>
      </c>
      <c r="C1360" s="116">
        <v>4165</v>
      </c>
    </row>
    <row r="1361" spans="1:5" s="118" customFormat="1" ht="16.5" customHeight="1">
      <c r="A1361" s="291" t="s">
        <v>113</v>
      </c>
      <c r="B1361" s="251" t="s">
        <v>1</v>
      </c>
      <c r="C1361" s="281">
        <v>451</v>
      </c>
    </row>
    <row r="1362" spans="1:5" s="126" customFormat="1">
      <c r="A1362" s="195"/>
      <c r="B1362" s="112" t="s">
        <v>2</v>
      </c>
      <c r="C1362" s="116">
        <v>451</v>
      </c>
    </row>
    <row r="1363" spans="1:5" s="48" customFormat="1">
      <c r="A1363" s="519" t="s">
        <v>36</v>
      </c>
      <c r="B1363" s="519"/>
      <c r="C1363" s="519"/>
    </row>
    <row r="1364" spans="1:5" s="48" customFormat="1">
      <c r="A1364" s="25" t="s">
        <v>14</v>
      </c>
      <c r="B1364" s="17" t="s">
        <v>1</v>
      </c>
      <c r="C1364" s="23">
        <f t="shared" ref="C1364:C1369" si="42">C1366</f>
        <v>474</v>
      </c>
      <c r="E1364" s="87"/>
    </row>
    <row r="1365" spans="1:5" s="48" customFormat="1">
      <c r="A1365" s="26" t="s">
        <v>15</v>
      </c>
      <c r="B1365" s="18" t="s">
        <v>2</v>
      </c>
      <c r="C1365" s="23">
        <f t="shared" si="42"/>
        <v>474</v>
      </c>
      <c r="E1365" s="87"/>
    </row>
    <row r="1366" spans="1:5" s="48" customFormat="1">
      <c r="A1366" s="30" t="s">
        <v>17</v>
      </c>
      <c r="B1366" s="12" t="s">
        <v>1</v>
      </c>
      <c r="C1366" s="23">
        <f t="shared" si="42"/>
        <v>474</v>
      </c>
      <c r="E1366" s="87"/>
    </row>
    <row r="1367" spans="1:5" s="48" customFormat="1">
      <c r="A1367" s="14" t="s">
        <v>9</v>
      </c>
      <c r="B1367" s="11" t="s">
        <v>2</v>
      </c>
      <c r="C1367" s="23">
        <f t="shared" si="42"/>
        <v>474</v>
      </c>
    </row>
    <row r="1368" spans="1:5" s="48" customFormat="1">
      <c r="A1368" s="16" t="s">
        <v>10</v>
      </c>
      <c r="B1368" s="9" t="s">
        <v>1</v>
      </c>
      <c r="C1368" s="23">
        <f t="shared" si="42"/>
        <v>474</v>
      </c>
    </row>
    <row r="1369" spans="1:5" s="48" customFormat="1">
      <c r="A1369" s="15"/>
      <c r="B1369" s="11" t="s">
        <v>2</v>
      </c>
      <c r="C1369" s="23">
        <f t="shared" si="42"/>
        <v>474</v>
      </c>
    </row>
    <row r="1370" spans="1:5" s="87" customFormat="1" ht="15" customHeight="1">
      <c r="A1370" s="223" t="s">
        <v>24</v>
      </c>
      <c r="B1370" s="78" t="s">
        <v>1</v>
      </c>
      <c r="C1370" s="57">
        <f>C1372+C1376</f>
        <v>474</v>
      </c>
    </row>
    <row r="1371" spans="1:5" s="87" customFormat="1" ht="15" customHeight="1">
      <c r="A1371" s="224"/>
      <c r="B1371" s="50" t="s">
        <v>2</v>
      </c>
      <c r="C1371" s="57">
        <f>C1373+C1377</f>
        <v>474</v>
      </c>
    </row>
    <row r="1372" spans="1:5" s="217" customFormat="1" ht="14.25">
      <c r="A1372" s="211" t="s">
        <v>411</v>
      </c>
      <c r="B1372" s="214" t="s">
        <v>1</v>
      </c>
      <c r="C1372" s="215">
        <f>C1374</f>
        <v>389</v>
      </c>
      <c r="D1372" s="216"/>
    </row>
    <row r="1373" spans="1:5" s="221" customFormat="1">
      <c r="A1373" s="218"/>
      <c r="B1373" s="219" t="s">
        <v>2</v>
      </c>
      <c r="C1373" s="215">
        <f>C1375</f>
        <v>389</v>
      </c>
      <c r="D1373" s="220"/>
    </row>
    <row r="1374" spans="1:5" s="249" customFormat="1" ht="15" customHeight="1">
      <c r="A1374" s="369" t="s">
        <v>272</v>
      </c>
      <c r="B1374" s="328" t="s">
        <v>1</v>
      </c>
      <c r="C1374" s="129">
        <v>389</v>
      </c>
    </row>
    <row r="1375" spans="1:5" s="126" customFormat="1" ht="15" customHeight="1">
      <c r="A1375" s="224"/>
      <c r="B1375" s="50" t="s">
        <v>2</v>
      </c>
      <c r="C1375" s="57">
        <v>389</v>
      </c>
    </row>
    <row r="1376" spans="1:5" s="217" customFormat="1" ht="14.25">
      <c r="A1376" s="211" t="s">
        <v>412</v>
      </c>
      <c r="B1376" s="214" t="s">
        <v>1</v>
      </c>
      <c r="C1376" s="215">
        <f>C1378+C1380</f>
        <v>85</v>
      </c>
      <c r="D1376" s="216"/>
    </row>
    <row r="1377" spans="1:10" s="221" customFormat="1">
      <c r="A1377" s="218"/>
      <c r="B1377" s="219" t="s">
        <v>2</v>
      </c>
      <c r="C1377" s="215">
        <f>C1379+C1381</f>
        <v>85</v>
      </c>
      <c r="D1377" s="220"/>
    </row>
    <row r="1378" spans="1:10" s="209" customFormat="1" ht="15">
      <c r="A1378" s="363" t="s">
        <v>410</v>
      </c>
      <c r="B1378" s="300" t="s">
        <v>1</v>
      </c>
      <c r="C1378" s="301">
        <v>14</v>
      </c>
      <c r="D1378" s="208"/>
      <c r="E1378" s="118"/>
    </row>
    <row r="1379" spans="1:10" s="55" customFormat="1">
      <c r="A1379" s="58"/>
      <c r="B1379" s="50" t="s">
        <v>2</v>
      </c>
      <c r="C1379" s="57">
        <v>14</v>
      </c>
      <c r="D1379" s="73"/>
      <c r="E1379" s="126"/>
    </row>
    <row r="1380" spans="1:10" s="209" customFormat="1" ht="15">
      <c r="A1380" s="363" t="s">
        <v>413</v>
      </c>
      <c r="B1380" s="300" t="s">
        <v>1</v>
      </c>
      <c r="C1380" s="301">
        <v>71</v>
      </c>
      <c r="D1380" s="208"/>
      <c r="E1380" s="118"/>
    </row>
    <row r="1381" spans="1:10" s="55" customFormat="1">
      <c r="A1381" s="58"/>
      <c r="B1381" s="50" t="s">
        <v>2</v>
      </c>
      <c r="C1381" s="57">
        <v>71</v>
      </c>
      <c r="D1381" s="73"/>
      <c r="E1381" s="126"/>
    </row>
    <row r="1382" spans="1:10">
      <c r="A1382" s="264" t="s">
        <v>33</v>
      </c>
      <c r="B1382" s="265"/>
      <c r="C1382" s="264"/>
      <c r="D1382" s="56"/>
      <c r="E1382" s="56"/>
      <c r="F1382" s="56"/>
      <c r="G1382" s="56"/>
      <c r="H1382" s="56"/>
      <c r="I1382" s="56"/>
      <c r="J1382" s="13"/>
    </row>
    <row r="1383" spans="1:10">
      <c r="A1383" s="97" t="s">
        <v>14</v>
      </c>
      <c r="B1383" s="78" t="s">
        <v>1</v>
      </c>
      <c r="C1383" s="32">
        <f>C1385+C1495</f>
        <v>3158</v>
      </c>
      <c r="D1383" s="53"/>
      <c r="E1383" s="117"/>
      <c r="F1383" s="53"/>
      <c r="G1383" s="53"/>
      <c r="H1383" s="53"/>
      <c r="I1383" s="53"/>
      <c r="J1383" s="13"/>
    </row>
    <row r="1384" spans="1:10">
      <c r="A1384" s="58" t="s">
        <v>15</v>
      </c>
      <c r="B1384" s="50" t="s">
        <v>2</v>
      </c>
      <c r="C1384" s="32">
        <f>C1386+C1496</f>
        <v>3158</v>
      </c>
      <c r="D1384" s="53"/>
      <c r="E1384" s="117"/>
      <c r="F1384" s="53"/>
      <c r="G1384" s="53"/>
      <c r="H1384" s="53"/>
      <c r="I1384" s="53"/>
      <c r="J1384" s="13"/>
    </row>
    <row r="1385" spans="1:10" s="87" customFormat="1" ht="15" customHeight="1">
      <c r="A1385" s="166" t="s">
        <v>19</v>
      </c>
      <c r="B1385" s="78" t="s">
        <v>1</v>
      </c>
      <c r="C1385" s="171">
        <f t="shared" ref="C1385:C1488" si="43">C1387</f>
        <v>2158</v>
      </c>
    </row>
    <row r="1386" spans="1:10" s="87" customFormat="1" ht="15" customHeight="1">
      <c r="A1386" s="167" t="s">
        <v>20</v>
      </c>
      <c r="B1386" s="50" t="s">
        <v>2</v>
      </c>
      <c r="C1386" s="171">
        <f t="shared" si="43"/>
        <v>2158</v>
      </c>
    </row>
    <row r="1387" spans="1:10" s="87" customFormat="1" ht="13.5" customHeight="1">
      <c r="A1387" s="533" t="s">
        <v>10</v>
      </c>
      <c r="B1387" s="78" t="s">
        <v>1</v>
      </c>
      <c r="C1387" s="57">
        <f>C1389+C1485</f>
        <v>2158</v>
      </c>
    </row>
    <row r="1388" spans="1:10" s="87" customFormat="1" ht="14.25" customHeight="1">
      <c r="A1388" s="534"/>
      <c r="B1388" s="50" t="s">
        <v>2</v>
      </c>
      <c r="C1388" s="57">
        <f>C1390+C1486</f>
        <v>2158</v>
      </c>
    </row>
    <row r="1389" spans="1:10">
      <c r="A1389" s="16" t="s">
        <v>23</v>
      </c>
      <c r="B1389" s="9" t="s">
        <v>1</v>
      </c>
      <c r="C1389" s="116">
        <f>C1391</f>
        <v>1217</v>
      </c>
      <c r="D1389"/>
    </row>
    <row r="1390" spans="1:10">
      <c r="A1390" s="15"/>
      <c r="B1390" s="11" t="s">
        <v>2</v>
      </c>
      <c r="C1390" s="116">
        <f>C1392</f>
        <v>1217</v>
      </c>
      <c r="D1390"/>
    </row>
    <row r="1391" spans="1:10" s="87" customFormat="1">
      <c r="A1391" s="223" t="s">
        <v>24</v>
      </c>
      <c r="B1391" s="78" t="s">
        <v>1</v>
      </c>
      <c r="C1391" s="57">
        <f>C1393+C1397+C1463</f>
        <v>1217</v>
      </c>
    </row>
    <row r="1392" spans="1:10" s="87" customFormat="1">
      <c r="A1392" s="224"/>
      <c r="B1392" s="50" t="s">
        <v>2</v>
      </c>
      <c r="C1392" s="57">
        <f>C1394+C1398+C1464</f>
        <v>1217</v>
      </c>
    </row>
    <row r="1393" spans="1:4" s="198" customFormat="1" ht="14.25">
      <c r="A1393" s="378" t="s">
        <v>284</v>
      </c>
      <c r="B1393" s="135" t="s">
        <v>1</v>
      </c>
      <c r="C1393" s="136">
        <f>C1395</f>
        <v>3</v>
      </c>
    </row>
    <row r="1394" spans="1:4" s="198" customFormat="1">
      <c r="A1394" s="140"/>
      <c r="B1394" s="138" t="s">
        <v>2</v>
      </c>
      <c r="C1394" s="136">
        <f>C1396</f>
        <v>3</v>
      </c>
    </row>
    <row r="1395" spans="1:4" s="118" customFormat="1" ht="15">
      <c r="A1395" s="359" t="s">
        <v>283</v>
      </c>
      <c r="B1395" s="251" t="s">
        <v>1</v>
      </c>
      <c r="C1395" s="301">
        <v>3</v>
      </c>
    </row>
    <row r="1396" spans="1:4" s="126" customFormat="1">
      <c r="A1396" s="195"/>
      <c r="B1396" s="112" t="s">
        <v>2</v>
      </c>
      <c r="C1396" s="57">
        <v>3</v>
      </c>
    </row>
    <row r="1397" spans="1:4" ht="25.5">
      <c r="A1397" s="278" t="s">
        <v>120</v>
      </c>
      <c r="B1397" s="9" t="s">
        <v>1</v>
      </c>
      <c r="C1397" s="23">
        <f>C1399+C1401+C1403+C1405+C1407+C1409+C1411+C1413+C1415+C1417+C1419+C1421+C1423+C1425+C1427+C1429+C1431+C1433+C1435+C1437+C1439+C1441+C1443+C1445+C1447+C1449+C1451+C1453+C1455+C1457+C1459+C1461</f>
        <v>999</v>
      </c>
    </row>
    <row r="1398" spans="1:4">
      <c r="A1398" s="10"/>
      <c r="B1398" s="11" t="s">
        <v>2</v>
      </c>
      <c r="C1398" s="23">
        <f>C1400+C1402+C1404+C1406+C1408+C1410+C1412+C1414+C1416+C1418+C1420+C1422+C1424+C1426+C1428+C1430+C1432+C1434+C1436+C1438+C1440+C1442+C1444+C1446+C1448+C1450+C1452+C1454+C1456+C1458+C1460+C1462</f>
        <v>999</v>
      </c>
    </row>
    <row r="1399" spans="1:4" s="209" customFormat="1" ht="30">
      <c r="A1399" s="405" t="s">
        <v>325</v>
      </c>
      <c r="B1399" s="309" t="s">
        <v>1</v>
      </c>
      <c r="C1399" s="129">
        <v>17</v>
      </c>
      <c r="D1399" s="208"/>
    </row>
    <row r="1400" spans="1:4">
      <c r="A1400" s="10"/>
      <c r="B1400" s="11" t="s">
        <v>2</v>
      </c>
      <c r="C1400" s="23">
        <v>17</v>
      </c>
    </row>
    <row r="1401" spans="1:4" s="209" customFormat="1" ht="15">
      <c r="A1401" s="371" t="s">
        <v>326</v>
      </c>
      <c r="B1401" s="309" t="s">
        <v>1</v>
      </c>
      <c r="C1401" s="129">
        <v>9</v>
      </c>
      <c r="D1401" s="208"/>
    </row>
    <row r="1402" spans="1:4">
      <c r="A1402" s="10"/>
      <c r="B1402" s="11" t="s">
        <v>2</v>
      </c>
      <c r="C1402" s="23">
        <v>9</v>
      </c>
    </row>
    <row r="1403" spans="1:4" s="209" customFormat="1" ht="30">
      <c r="A1403" s="405" t="s">
        <v>327</v>
      </c>
      <c r="B1403" s="309" t="s">
        <v>1</v>
      </c>
      <c r="C1403" s="129">
        <v>149</v>
      </c>
      <c r="D1403" s="208"/>
    </row>
    <row r="1404" spans="1:4">
      <c r="A1404" s="10"/>
      <c r="B1404" s="11" t="s">
        <v>2</v>
      </c>
      <c r="C1404" s="23">
        <v>149</v>
      </c>
    </row>
    <row r="1405" spans="1:4" s="118" customFormat="1" ht="15">
      <c r="A1405" s="373" t="s">
        <v>329</v>
      </c>
      <c r="B1405" s="376" t="s">
        <v>1</v>
      </c>
      <c r="C1405" s="250">
        <v>9</v>
      </c>
    </row>
    <row r="1406" spans="1:4">
      <c r="A1406" s="10"/>
      <c r="B1406" s="11" t="s">
        <v>2</v>
      </c>
      <c r="C1406" s="23">
        <v>9</v>
      </c>
    </row>
    <row r="1407" spans="1:4" s="209" customFormat="1" ht="15">
      <c r="A1407" s="322" t="s">
        <v>338</v>
      </c>
      <c r="B1407" s="309" t="s">
        <v>1</v>
      </c>
      <c r="C1407" s="129">
        <v>13</v>
      </c>
      <c r="D1407" s="208"/>
    </row>
    <row r="1408" spans="1:4">
      <c r="A1408" s="10"/>
      <c r="B1408" s="11" t="s">
        <v>2</v>
      </c>
      <c r="C1408" s="23">
        <v>13</v>
      </c>
    </row>
    <row r="1409" spans="1:4" s="209" customFormat="1" ht="15">
      <c r="A1409" s="414" t="s">
        <v>329</v>
      </c>
      <c r="B1409" s="309" t="s">
        <v>1</v>
      </c>
      <c r="C1409" s="129">
        <v>9</v>
      </c>
      <c r="D1409" s="208"/>
    </row>
    <row r="1410" spans="1:4">
      <c r="A1410" s="10"/>
      <c r="B1410" s="11" t="s">
        <v>2</v>
      </c>
      <c r="C1410" s="23">
        <v>9</v>
      </c>
    </row>
    <row r="1411" spans="1:4" s="209" customFormat="1" ht="15">
      <c r="A1411" s="414" t="s">
        <v>338</v>
      </c>
      <c r="B1411" s="309" t="s">
        <v>1</v>
      </c>
      <c r="C1411" s="129">
        <v>13</v>
      </c>
      <c r="D1411" s="208"/>
    </row>
    <row r="1412" spans="1:4">
      <c r="A1412" s="10"/>
      <c r="B1412" s="11" t="s">
        <v>2</v>
      </c>
      <c r="C1412" s="23">
        <v>13</v>
      </c>
    </row>
    <row r="1413" spans="1:4" s="209" customFormat="1" ht="15">
      <c r="A1413" s="414" t="s">
        <v>329</v>
      </c>
      <c r="B1413" s="309" t="s">
        <v>1</v>
      </c>
      <c r="C1413" s="129">
        <v>37</v>
      </c>
      <c r="D1413" s="208"/>
    </row>
    <row r="1414" spans="1:4">
      <c r="A1414" s="10"/>
      <c r="B1414" s="11" t="s">
        <v>2</v>
      </c>
      <c r="C1414" s="23">
        <v>37</v>
      </c>
    </row>
    <row r="1415" spans="1:4" s="209" customFormat="1" ht="15">
      <c r="A1415" s="414" t="s">
        <v>338</v>
      </c>
      <c r="B1415" s="309" t="s">
        <v>1</v>
      </c>
      <c r="C1415" s="129">
        <v>58</v>
      </c>
      <c r="D1415" s="208"/>
    </row>
    <row r="1416" spans="1:4">
      <c r="A1416" s="10"/>
      <c r="B1416" s="11" t="s">
        <v>2</v>
      </c>
      <c r="C1416" s="23">
        <v>58</v>
      </c>
    </row>
    <row r="1417" spans="1:4" s="209" customFormat="1" ht="15">
      <c r="A1417" s="414" t="s">
        <v>329</v>
      </c>
      <c r="B1417" s="309" t="s">
        <v>1</v>
      </c>
      <c r="C1417" s="129">
        <v>9</v>
      </c>
      <c r="D1417" s="208"/>
    </row>
    <row r="1418" spans="1:4">
      <c r="A1418" s="10"/>
      <c r="B1418" s="11" t="s">
        <v>2</v>
      </c>
      <c r="C1418" s="23">
        <v>9</v>
      </c>
    </row>
    <row r="1419" spans="1:4" s="209" customFormat="1" ht="18" customHeight="1">
      <c r="A1419" s="415" t="s">
        <v>339</v>
      </c>
      <c r="B1419" s="309" t="s">
        <v>1</v>
      </c>
      <c r="C1419" s="129">
        <v>5</v>
      </c>
      <c r="D1419" s="208"/>
    </row>
    <row r="1420" spans="1:4">
      <c r="A1420" s="10"/>
      <c r="B1420" s="11" t="s">
        <v>2</v>
      </c>
      <c r="C1420" s="23">
        <v>5</v>
      </c>
    </row>
    <row r="1421" spans="1:4" s="209" customFormat="1" ht="15">
      <c r="A1421" s="322" t="s">
        <v>340</v>
      </c>
      <c r="B1421" s="309" t="s">
        <v>1</v>
      </c>
      <c r="C1421" s="129">
        <v>2</v>
      </c>
      <c r="D1421" s="208"/>
    </row>
    <row r="1422" spans="1:4">
      <c r="A1422" s="10"/>
      <c r="B1422" s="11" t="s">
        <v>2</v>
      </c>
      <c r="C1422" s="23">
        <v>2</v>
      </c>
    </row>
    <row r="1423" spans="1:4" s="209" customFormat="1" ht="15">
      <c r="A1423" s="414" t="s">
        <v>341</v>
      </c>
      <c r="B1423" s="309" t="s">
        <v>1</v>
      </c>
      <c r="C1423" s="129">
        <v>14</v>
      </c>
      <c r="D1423" s="208"/>
    </row>
    <row r="1424" spans="1:4">
      <c r="A1424" s="10"/>
      <c r="B1424" s="11" t="s">
        <v>2</v>
      </c>
      <c r="C1424" s="23">
        <v>14</v>
      </c>
    </row>
    <row r="1425" spans="1:4" s="209" customFormat="1" ht="15">
      <c r="A1425" s="414" t="s">
        <v>342</v>
      </c>
      <c r="B1425" s="309" t="s">
        <v>1</v>
      </c>
      <c r="C1425" s="129">
        <v>13</v>
      </c>
      <c r="D1425" s="208"/>
    </row>
    <row r="1426" spans="1:4">
      <c r="A1426" s="10"/>
      <c r="B1426" s="11" t="s">
        <v>2</v>
      </c>
      <c r="C1426" s="23">
        <v>13</v>
      </c>
    </row>
    <row r="1427" spans="1:4" s="209" customFormat="1" ht="15">
      <c r="A1427" s="414" t="s">
        <v>343</v>
      </c>
      <c r="B1427" s="309" t="s">
        <v>1</v>
      </c>
      <c r="C1427" s="129">
        <v>117</v>
      </c>
      <c r="D1427" s="208"/>
    </row>
    <row r="1428" spans="1:4">
      <c r="A1428" s="10"/>
      <c r="B1428" s="11" t="s">
        <v>2</v>
      </c>
      <c r="C1428" s="23">
        <v>117</v>
      </c>
    </row>
    <row r="1429" spans="1:4" s="209" customFormat="1" ht="15">
      <c r="A1429" s="414" t="s">
        <v>344</v>
      </c>
      <c r="B1429" s="309" t="s">
        <v>1</v>
      </c>
      <c r="C1429" s="129">
        <v>133</v>
      </c>
      <c r="D1429" s="208"/>
    </row>
    <row r="1430" spans="1:4">
      <c r="A1430" s="10"/>
      <c r="B1430" s="11" t="s">
        <v>2</v>
      </c>
      <c r="C1430" s="23">
        <v>133</v>
      </c>
    </row>
    <row r="1431" spans="1:4" s="209" customFormat="1" ht="15">
      <c r="A1431" s="414" t="s">
        <v>345</v>
      </c>
      <c r="B1431" s="309" t="s">
        <v>1</v>
      </c>
      <c r="C1431" s="129">
        <v>129</v>
      </c>
      <c r="D1431" s="208"/>
    </row>
    <row r="1432" spans="1:4">
      <c r="A1432" s="10"/>
      <c r="B1432" s="11" t="s">
        <v>2</v>
      </c>
      <c r="C1432" s="23">
        <v>129</v>
      </c>
    </row>
    <row r="1433" spans="1:4" s="209" customFormat="1" ht="15">
      <c r="A1433" s="416" t="s">
        <v>346</v>
      </c>
      <c r="B1433" s="309" t="s">
        <v>1</v>
      </c>
      <c r="C1433" s="129">
        <v>15</v>
      </c>
      <c r="D1433" s="208"/>
    </row>
    <row r="1434" spans="1:4">
      <c r="A1434" s="10"/>
      <c r="B1434" s="11" t="s">
        <v>2</v>
      </c>
      <c r="C1434" s="23">
        <v>15</v>
      </c>
    </row>
    <row r="1435" spans="1:4" s="209" customFormat="1" ht="15">
      <c r="A1435" s="414" t="s">
        <v>342</v>
      </c>
      <c r="B1435" s="309" t="s">
        <v>1</v>
      </c>
      <c r="C1435" s="129">
        <v>15</v>
      </c>
      <c r="D1435" s="208"/>
    </row>
    <row r="1436" spans="1:4">
      <c r="A1436" s="10"/>
      <c r="B1436" s="11" t="s">
        <v>2</v>
      </c>
      <c r="C1436" s="23">
        <v>15</v>
      </c>
    </row>
    <row r="1437" spans="1:4" s="209" customFormat="1" ht="15">
      <c r="A1437" s="414" t="s">
        <v>347</v>
      </c>
      <c r="B1437" s="309" t="s">
        <v>1</v>
      </c>
      <c r="C1437" s="129">
        <v>13</v>
      </c>
      <c r="D1437" s="208"/>
    </row>
    <row r="1438" spans="1:4">
      <c r="A1438" s="10"/>
      <c r="B1438" s="11" t="s">
        <v>2</v>
      </c>
      <c r="C1438" s="23">
        <v>13</v>
      </c>
    </row>
    <row r="1439" spans="1:4" s="209" customFormat="1" ht="15.75">
      <c r="A1439" s="417" t="s">
        <v>342</v>
      </c>
      <c r="B1439" s="309" t="s">
        <v>1</v>
      </c>
      <c r="C1439" s="129">
        <v>30</v>
      </c>
      <c r="D1439" s="208"/>
    </row>
    <row r="1440" spans="1:4">
      <c r="A1440" s="10"/>
      <c r="B1440" s="11" t="s">
        <v>2</v>
      </c>
      <c r="C1440" s="23">
        <v>30</v>
      </c>
    </row>
    <row r="1441" spans="1:4" s="209" customFormat="1" ht="15.75">
      <c r="A1441" s="417" t="s">
        <v>342</v>
      </c>
      <c r="B1441" s="309" t="s">
        <v>1</v>
      </c>
      <c r="C1441" s="129">
        <v>8</v>
      </c>
      <c r="D1441" s="208"/>
    </row>
    <row r="1442" spans="1:4">
      <c r="A1442" s="10"/>
      <c r="B1442" s="11" t="s">
        <v>2</v>
      </c>
      <c r="C1442" s="23">
        <v>8</v>
      </c>
    </row>
    <row r="1443" spans="1:4" s="209" customFormat="1" ht="31.5">
      <c r="A1443" s="417" t="s">
        <v>348</v>
      </c>
      <c r="B1443" s="309" t="s">
        <v>1</v>
      </c>
      <c r="C1443" s="129">
        <v>64</v>
      </c>
      <c r="D1443" s="208"/>
    </row>
    <row r="1444" spans="1:4">
      <c r="A1444" s="10"/>
      <c r="B1444" s="11" t="s">
        <v>2</v>
      </c>
      <c r="C1444" s="23">
        <v>64</v>
      </c>
    </row>
    <row r="1445" spans="1:4" s="209" customFormat="1" ht="15.75">
      <c r="A1445" s="417" t="s">
        <v>342</v>
      </c>
      <c r="B1445" s="309" t="s">
        <v>1</v>
      </c>
      <c r="C1445" s="129">
        <v>23</v>
      </c>
      <c r="D1445" s="208"/>
    </row>
    <row r="1446" spans="1:4">
      <c r="A1446" s="10"/>
      <c r="B1446" s="11" t="s">
        <v>2</v>
      </c>
      <c r="C1446" s="23">
        <v>23</v>
      </c>
    </row>
    <row r="1447" spans="1:4" s="209" customFormat="1" ht="15.75">
      <c r="A1447" s="417" t="s">
        <v>349</v>
      </c>
      <c r="B1447" s="309" t="s">
        <v>1</v>
      </c>
      <c r="C1447" s="129">
        <v>7</v>
      </c>
      <c r="D1447" s="208"/>
    </row>
    <row r="1448" spans="1:4">
      <c r="A1448" s="10"/>
      <c r="B1448" s="11" t="s">
        <v>2</v>
      </c>
      <c r="C1448" s="23">
        <v>7</v>
      </c>
    </row>
    <row r="1449" spans="1:4" s="209" customFormat="1" ht="15.75">
      <c r="A1449" s="417" t="s">
        <v>342</v>
      </c>
      <c r="B1449" s="309" t="s">
        <v>1</v>
      </c>
      <c r="C1449" s="129">
        <v>17</v>
      </c>
      <c r="D1449" s="208"/>
    </row>
    <row r="1450" spans="1:4">
      <c r="A1450" s="10"/>
      <c r="B1450" s="11" t="s">
        <v>2</v>
      </c>
      <c r="C1450" s="23">
        <v>17</v>
      </c>
    </row>
    <row r="1451" spans="1:4" s="209" customFormat="1" ht="15.75">
      <c r="A1451" s="417" t="s">
        <v>350</v>
      </c>
      <c r="B1451" s="309" t="s">
        <v>1</v>
      </c>
      <c r="C1451" s="129">
        <v>2</v>
      </c>
      <c r="D1451" s="208"/>
    </row>
    <row r="1452" spans="1:4">
      <c r="A1452" s="10"/>
      <c r="B1452" s="11" t="s">
        <v>2</v>
      </c>
      <c r="C1452" s="23">
        <v>2</v>
      </c>
    </row>
    <row r="1453" spans="1:4" s="209" customFormat="1" ht="15.75">
      <c r="A1453" s="417" t="s">
        <v>351</v>
      </c>
      <c r="B1453" s="309" t="s">
        <v>1</v>
      </c>
      <c r="C1453" s="129">
        <v>7</v>
      </c>
      <c r="D1453" s="208"/>
    </row>
    <row r="1454" spans="1:4">
      <c r="A1454" s="10"/>
      <c r="B1454" s="11" t="s">
        <v>2</v>
      </c>
      <c r="C1454" s="23">
        <v>7</v>
      </c>
    </row>
    <row r="1455" spans="1:4" s="209" customFormat="1" ht="15.75">
      <c r="A1455" s="417" t="s">
        <v>349</v>
      </c>
      <c r="B1455" s="309" t="s">
        <v>1</v>
      </c>
      <c r="C1455" s="129">
        <v>18</v>
      </c>
      <c r="D1455" s="208"/>
    </row>
    <row r="1456" spans="1:4">
      <c r="A1456" s="10"/>
      <c r="B1456" s="11" t="s">
        <v>2</v>
      </c>
      <c r="C1456" s="23">
        <v>18</v>
      </c>
    </row>
    <row r="1457" spans="1:4" s="209" customFormat="1" ht="15.75">
      <c r="A1457" s="417" t="s">
        <v>352</v>
      </c>
      <c r="B1457" s="309" t="s">
        <v>1</v>
      </c>
      <c r="C1457" s="129">
        <v>3</v>
      </c>
      <c r="D1457" s="208"/>
    </row>
    <row r="1458" spans="1:4">
      <c r="A1458" s="10"/>
      <c r="B1458" s="11" t="s">
        <v>2</v>
      </c>
      <c r="C1458" s="23">
        <v>3</v>
      </c>
    </row>
    <row r="1459" spans="1:4" s="209" customFormat="1" ht="15.75">
      <c r="A1459" s="417" t="s">
        <v>349</v>
      </c>
      <c r="B1459" s="309" t="s">
        <v>1</v>
      </c>
      <c r="C1459" s="129">
        <v>15</v>
      </c>
      <c r="D1459" s="208"/>
    </row>
    <row r="1460" spans="1:4">
      <c r="A1460" s="10"/>
      <c r="B1460" s="11" t="s">
        <v>2</v>
      </c>
      <c r="C1460" s="23">
        <v>15</v>
      </c>
    </row>
    <row r="1461" spans="1:4" s="209" customFormat="1" ht="15.75">
      <c r="A1461" s="417" t="s">
        <v>342</v>
      </c>
      <c r="B1461" s="309" t="s">
        <v>1</v>
      </c>
      <c r="C1461" s="129">
        <v>26</v>
      </c>
      <c r="D1461" s="208"/>
    </row>
    <row r="1462" spans="1:4">
      <c r="A1462" s="10"/>
      <c r="B1462" s="11" t="s">
        <v>2</v>
      </c>
      <c r="C1462" s="23">
        <v>26</v>
      </c>
    </row>
    <row r="1463" spans="1:4" s="209" customFormat="1" ht="14.25">
      <c r="A1463" s="421" t="s">
        <v>361</v>
      </c>
      <c r="B1463" s="309" t="s">
        <v>1</v>
      </c>
      <c r="C1463" s="23">
        <f>C1465+C1467+C1469+C1471+C1473+C1475+C1477+C1479+C1481+C1483</f>
        <v>215</v>
      </c>
      <c r="D1463" s="208"/>
    </row>
    <row r="1464" spans="1:4">
      <c r="A1464" s="10"/>
      <c r="B1464" s="11" t="s">
        <v>2</v>
      </c>
      <c r="C1464" s="23">
        <f>C1466+C1468+C1470+C1472+C1474+C1476+C1478+C1480+C1482+C1484</f>
        <v>215</v>
      </c>
    </row>
    <row r="1465" spans="1:4" s="209" customFormat="1" ht="15">
      <c r="A1465" s="422" t="s">
        <v>371</v>
      </c>
      <c r="B1465" s="309" t="s">
        <v>1</v>
      </c>
      <c r="C1465" s="129">
        <v>35</v>
      </c>
      <c r="D1465" s="208"/>
    </row>
    <row r="1466" spans="1:4">
      <c r="A1466" s="10"/>
      <c r="B1466" s="11" t="s">
        <v>2</v>
      </c>
      <c r="C1466" s="23">
        <v>35</v>
      </c>
    </row>
    <row r="1467" spans="1:4" s="209" customFormat="1" ht="15">
      <c r="A1467" s="422" t="s">
        <v>372</v>
      </c>
      <c r="B1467" s="309" t="s">
        <v>1</v>
      </c>
      <c r="C1467" s="129">
        <v>12</v>
      </c>
      <c r="D1467" s="208"/>
    </row>
    <row r="1468" spans="1:4">
      <c r="A1468" s="10"/>
      <c r="B1468" s="11" t="s">
        <v>2</v>
      </c>
      <c r="C1468" s="23">
        <v>12</v>
      </c>
    </row>
    <row r="1469" spans="1:4" s="209" customFormat="1" ht="15">
      <c r="A1469" s="423" t="s">
        <v>373</v>
      </c>
      <c r="B1469" s="309" t="s">
        <v>1</v>
      </c>
      <c r="C1469" s="129">
        <v>30</v>
      </c>
      <c r="D1469" s="208"/>
    </row>
    <row r="1470" spans="1:4">
      <c r="A1470" s="10"/>
      <c r="B1470" s="11" t="s">
        <v>2</v>
      </c>
      <c r="C1470" s="23">
        <v>30</v>
      </c>
    </row>
    <row r="1471" spans="1:4" s="209" customFormat="1" ht="15">
      <c r="A1471" s="423" t="s">
        <v>374</v>
      </c>
      <c r="B1471" s="309" t="s">
        <v>1</v>
      </c>
      <c r="C1471" s="129">
        <v>18</v>
      </c>
      <c r="D1471" s="208"/>
    </row>
    <row r="1472" spans="1:4">
      <c r="A1472" s="10"/>
      <c r="B1472" s="11" t="s">
        <v>2</v>
      </c>
      <c r="C1472" s="23">
        <v>18</v>
      </c>
    </row>
    <row r="1473" spans="1:10" s="209" customFormat="1" ht="15">
      <c r="A1473" s="423" t="s">
        <v>375</v>
      </c>
      <c r="B1473" s="309" t="s">
        <v>1</v>
      </c>
      <c r="C1473" s="129">
        <v>15</v>
      </c>
      <c r="D1473" s="208"/>
    </row>
    <row r="1474" spans="1:10">
      <c r="A1474" s="10"/>
      <c r="B1474" s="11" t="s">
        <v>2</v>
      </c>
      <c r="C1474" s="23">
        <v>15</v>
      </c>
    </row>
    <row r="1475" spans="1:10" s="209" customFormat="1" ht="15">
      <c r="A1475" s="423" t="s">
        <v>376</v>
      </c>
      <c r="B1475" s="309" t="s">
        <v>1</v>
      </c>
      <c r="C1475" s="129">
        <v>26</v>
      </c>
      <c r="D1475" s="208"/>
    </row>
    <row r="1476" spans="1:10">
      <c r="A1476" s="10"/>
      <c r="B1476" s="11" t="s">
        <v>2</v>
      </c>
      <c r="C1476" s="23">
        <v>26</v>
      </c>
    </row>
    <row r="1477" spans="1:10" s="209" customFormat="1" ht="15">
      <c r="A1477" s="422" t="s">
        <v>377</v>
      </c>
      <c r="B1477" s="309" t="s">
        <v>1</v>
      </c>
      <c r="C1477" s="129">
        <v>19</v>
      </c>
      <c r="D1477" s="208"/>
    </row>
    <row r="1478" spans="1:10">
      <c r="A1478" s="10"/>
      <c r="B1478" s="11" t="s">
        <v>2</v>
      </c>
      <c r="C1478" s="23">
        <v>19</v>
      </c>
    </row>
    <row r="1479" spans="1:10" s="209" customFormat="1" ht="30">
      <c r="A1479" s="424" t="s">
        <v>378</v>
      </c>
      <c r="B1479" s="309" t="s">
        <v>1</v>
      </c>
      <c r="C1479" s="129">
        <v>12</v>
      </c>
      <c r="D1479" s="208"/>
    </row>
    <row r="1480" spans="1:10">
      <c r="A1480" s="10"/>
      <c r="B1480" s="11" t="s">
        <v>2</v>
      </c>
      <c r="C1480" s="23">
        <v>12</v>
      </c>
    </row>
    <row r="1481" spans="1:10" s="209" customFormat="1" ht="30">
      <c r="A1481" s="424" t="s">
        <v>379</v>
      </c>
      <c r="B1481" s="309" t="s">
        <v>1</v>
      </c>
      <c r="C1481" s="129">
        <v>38</v>
      </c>
      <c r="D1481" s="208"/>
    </row>
    <row r="1482" spans="1:10">
      <c r="A1482" s="10"/>
      <c r="B1482" s="11" t="s">
        <v>2</v>
      </c>
      <c r="C1482" s="23">
        <v>38</v>
      </c>
    </row>
    <row r="1483" spans="1:10" s="209" customFormat="1" ht="15">
      <c r="A1483" s="422" t="s">
        <v>373</v>
      </c>
      <c r="B1483" s="309" t="s">
        <v>1</v>
      </c>
      <c r="C1483" s="129">
        <v>10</v>
      </c>
      <c r="D1483" s="208"/>
    </row>
    <row r="1484" spans="1:10">
      <c r="A1484" s="10"/>
      <c r="B1484" s="11" t="s">
        <v>2</v>
      </c>
      <c r="C1484" s="23">
        <v>10</v>
      </c>
    </row>
    <row r="1485" spans="1:10" s="85" customFormat="1">
      <c r="A1485" s="39" t="s">
        <v>31</v>
      </c>
      <c r="B1485" s="33" t="s">
        <v>1</v>
      </c>
      <c r="C1485" s="32">
        <f>C1487+C1491</f>
        <v>941</v>
      </c>
      <c r="D1485" s="90"/>
      <c r="E1485" s="90"/>
      <c r="F1485" s="90"/>
      <c r="G1485" s="90"/>
      <c r="H1485" s="90"/>
      <c r="I1485" s="90"/>
      <c r="J1485" s="91"/>
    </row>
    <row r="1486" spans="1:10" s="85" customFormat="1">
      <c r="A1486" s="38"/>
      <c r="B1486" s="35" t="s">
        <v>2</v>
      </c>
      <c r="C1486" s="32">
        <f>C1488+C1492</f>
        <v>941</v>
      </c>
      <c r="D1486" s="90"/>
      <c r="E1486" s="90"/>
      <c r="F1486" s="90"/>
      <c r="G1486" s="90"/>
      <c r="H1486" s="90"/>
      <c r="I1486" s="90"/>
      <c r="J1486" s="91"/>
    </row>
    <row r="1487" spans="1:10" ht="25.5">
      <c r="A1487" s="278" t="s">
        <v>76</v>
      </c>
      <c r="B1487" s="9" t="s">
        <v>1</v>
      </c>
      <c r="C1487" s="23">
        <f t="shared" si="43"/>
        <v>890</v>
      </c>
    </row>
    <row r="1488" spans="1:10">
      <c r="A1488" s="10"/>
      <c r="B1488" s="11" t="s">
        <v>2</v>
      </c>
      <c r="C1488" s="23">
        <f t="shared" si="43"/>
        <v>890</v>
      </c>
    </row>
    <row r="1489" spans="1:12" s="209" customFormat="1" ht="15">
      <c r="A1489" s="400" t="s">
        <v>122</v>
      </c>
      <c r="B1489" s="309" t="s">
        <v>1</v>
      </c>
      <c r="C1489" s="129">
        <f>477+413</f>
        <v>890</v>
      </c>
      <c r="D1489" s="208"/>
    </row>
    <row r="1490" spans="1:12">
      <c r="A1490" s="10"/>
      <c r="B1490" s="11" t="s">
        <v>2</v>
      </c>
      <c r="C1490" s="23">
        <f>477+413</f>
        <v>890</v>
      </c>
    </row>
    <row r="1491" spans="1:12" s="209" customFormat="1" ht="14.25">
      <c r="A1491" s="421" t="s">
        <v>380</v>
      </c>
      <c r="B1491" s="309" t="s">
        <v>1</v>
      </c>
      <c r="C1491" s="23">
        <f>C1493</f>
        <v>51</v>
      </c>
      <c r="D1491" s="208"/>
    </row>
    <row r="1492" spans="1:12">
      <c r="A1492" s="10"/>
      <c r="B1492" s="11" t="s">
        <v>2</v>
      </c>
      <c r="C1492" s="23">
        <f>C1494</f>
        <v>51</v>
      </c>
    </row>
    <row r="1493" spans="1:12" s="209" customFormat="1" ht="30">
      <c r="A1493" s="425" t="s">
        <v>381</v>
      </c>
      <c r="B1493" s="309" t="s">
        <v>1</v>
      </c>
      <c r="C1493" s="129">
        <v>51</v>
      </c>
      <c r="D1493" s="208"/>
    </row>
    <row r="1494" spans="1:12">
      <c r="A1494" s="10"/>
      <c r="B1494" s="11" t="s">
        <v>2</v>
      </c>
      <c r="C1494" s="23">
        <v>51</v>
      </c>
    </row>
    <row r="1495" spans="1:12" s="48" customFormat="1">
      <c r="A1495" s="30" t="s">
        <v>17</v>
      </c>
      <c r="B1495" s="12" t="s">
        <v>1</v>
      </c>
      <c r="C1495" s="32">
        <f t="shared" ref="C1495:C1500" si="44">C1497</f>
        <v>1000</v>
      </c>
    </row>
    <row r="1496" spans="1:12" s="48" customFormat="1">
      <c r="A1496" s="14" t="s">
        <v>9</v>
      </c>
      <c r="B1496" s="11" t="s">
        <v>2</v>
      </c>
      <c r="C1496" s="32">
        <f t="shared" si="44"/>
        <v>1000</v>
      </c>
    </row>
    <row r="1497" spans="1:12">
      <c r="A1497" s="16" t="s">
        <v>10</v>
      </c>
      <c r="B1497" s="9" t="s">
        <v>1</v>
      </c>
      <c r="C1497" s="116">
        <f t="shared" si="44"/>
        <v>1000</v>
      </c>
      <c r="D1497"/>
    </row>
    <row r="1498" spans="1:12">
      <c r="A1498" s="15"/>
      <c r="B1498" s="11" t="s">
        <v>2</v>
      </c>
      <c r="C1498" s="116">
        <f t="shared" si="44"/>
        <v>1000</v>
      </c>
      <c r="D1498"/>
    </row>
    <row r="1499" spans="1:12">
      <c r="A1499" s="16" t="s">
        <v>23</v>
      </c>
      <c r="B1499" s="9" t="s">
        <v>1</v>
      </c>
      <c r="C1499" s="116">
        <f t="shared" si="44"/>
        <v>1000</v>
      </c>
      <c r="D1499"/>
    </row>
    <row r="1500" spans="1:12">
      <c r="A1500" s="15"/>
      <c r="B1500" s="11" t="s">
        <v>2</v>
      </c>
      <c r="C1500" s="116">
        <f t="shared" si="44"/>
        <v>1000</v>
      </c>
      <c r="D1500"/>
    </row>
    <row r="1501" spans="1:12" s="95" customFormat="1">
      <c r="A1501" s="114" t="s">
        <v>45</v>
      </c>
      <c r="B1501" s="113" t="s">
        <v>1</v>
      </c>
      <c r="C1501" s="34">
        <f>C1503</f>
        <v>1000</v>
      </c>
    </row>
    <row r="1502" spans="1:12" s="95" customFormat="1">
      <c r="A1502" s="124"/>
      <c r="B1502" s="99" t="s">
        <v>2</v>
      </c>
      <c r="C1502" s="34">
        <f>C1504</f>
        <v>1000</v>
      </c>
    </row>
    <row r="1503" spans="1:12" s="118" customFormat="1">
      <c r="A1503" s="170" t="s">
        <v>86</v>
      </c>
      <c r="B1503" s="182" t="s">
        <v>1</v>
      </c>
      <c r="C1503" s="23">
        <f>C1505</f>
        <v>1000</v>
      </c>
      <c r="D1503" s="117"/>
      <c r="E1503" s="117"/>
      <c r="F1503" s="117"/>
      <c r="G1503" s="117"/>
      <c r="H1503" s="117"/>
      <c r="I1503" s="117"/>
      <c r="J1503" s="119"/>
      <c r="K1503" s="119"/>
      <c r="L1503" s="119"/>
    </row>
    <row r="1504" spans="1:12" s="118" customFormat="1">
      <c r="A1504" s="107"/>
      <c r="B1504" s="89" t="s">
        <v>2</v>
      </c>
      <c r="C1504" s="23">
        <f>C1506</f>
        <v>1000</v>
      </c>
      <c r="D1504" s="117"/>
      <c r="E1504" s="117"/>
      <c r="F1504" s="117"/>
      <c r="G1504" s="117"/>
      <c r="H1504" s="117"/>
      <c r="I1504" s="117"/>
      <c r="J1504" s="119"/>
      <c r="K1504" s="119"/>
      <c r="L1504" s="119"/>
    </row>
    <row r="1505" spans="1:12" s="118" customFormat="1">
      <c r="A1505" s="380" t="s">
        <v>290</v>
      </c>
      <c r="B1505" s="251" t="s">
        <v>1</v>
      </c>
      <c r="C1505" s="301">
        <v>1000</v>
      </c>
      <c r="D1505" s="259"/>
      <c r="E1505" s="259"/>
      <c r="F1505" s="259"/>
      <c r="G1505" s="259"/>
      <c r="H1505" s="259"/>
      <c r="I1505" s="259"/>
      <c r="J1505" s="119"/>
      <c r="K1505" s="119"/>
      <c r="L1505" s="119"/>
    </row>
    <row r="1506" spans="1:12" s="126" customFormat="1">
      <c r="A1506" s="107"/>
      <c r="B1506" s="112" t="s">
        <v>2</v>
      </c>
      <c r="C1506" s="57">
        <v>1000</v>
      </c>
      <c r="D1506" s="117"/>
      <c r="E1506" s="117"/>
      <c r="F1506" s="117"/>
      <c r="G1506" s="117"/>
      <c r="H1506" s="117"/>
      <c r="I1506" s="117"/>
      <c r="J1506" s="180"/>
      <c r="K1506" s="180"/>
      <c r="L1506" s="180"/>
    </row>
    <row r="1507" spans="1:12" s="200" customFormat="1">
      <c r="A1507" s="201"/>
      <c r="B1507" s="326"/>
      <c r="C1507" s="52"/>
      <c r="D1507" s="52"/>
      <c r="E1507" s="52"/>
      <c r="F1507" s="52"/>
      <c r="G1507" s="52"/>
      <c r="H1507" s="52"/>
      <c r="I1507" s="52"/>
      <c r="J1507" s="201"/>
    </row>
    <row r="1508" spans="1:12" s="200" customFormat="1">
      <c r="A1508" s="201"/>
      <c r="B1508" s="326"/>
      <c r="C1508" s="52"/>
      <c r="D1508" s="52"/>
      <c r="E1508" s="52"/>
      <c r="F1508" s="52"/>
      <c r="G1508" s="52"/>
      <c r="H1508" s="52"/>
      <c r="I1508" s="52"/>
      <c r="J1508" s="201"/>
    </row>
    <row r="1509" spans="1:12" s="200" customFormat="1">
      <c r="A1509" s="201"/>
      <c r="B1509" s="326"/>
      <c r="C1509" s="52"/>
      <c r="D1509" s="52"/>
      <c r="E1509" s="52"/>
      <c r="F1509" s="52"/>
      <c r="G1509" s="52"/>
      <c r="H1509" s="52"/>
      <c r="I1509" s="52"/>
      <c r="J1509" s="201"/>
    </row>
    <row r="1510" spans="1:12" s="200" customFormat="1">
      <c r="A1510" s="201"/>
      <c r="B1510" s="326"/>
      <c r="C1510" s="52"/>
      <c r="D1510" s="52"/>
      <c r="E1510" s="52"/>
      <c r="F1510" s="52"/>
      <c r="G1510" s="52"/>
      <c r="H1510" s="52"/>
      <c r="I1510" s="52"/>
      <c r="J1510" s="201"/>
    </row>
    <row r="1511" spans="1:12">
      <c r="A1511" s="509" t="s">
        <v>87</v>
      </c>
      <c r="B1511" s="510"/>
      <c r="C1511" s="510"/>
    </row>
    <row r="1512" spans="1:12">
      <c r="A1512" s="509" t="s">
        <v>88</v>
      </c>
      <c r="B1512" s="510"/>
      <c r="C1512" s="510"/>
    </row>
    <row r="1513" spans="1:12">
      <c r="A1513" s="276"/>
      <c r="B1513" s="277"/>
      <c r="C1513" s="277"/>
    </row>
    <row r="1514" spans="1:12">
      <c r="A1514" s="276"/>
      <c r="B1514" s="277"/>
      <c r="C1514" s="277"/>
    </row>
    <row r="1515" spans="1:12">
      <c r="A1515" s="276"/>
      <c r="B1515" s="277"/>
      <c r="C1515" s="277"/>
    </row>
    <row r="1516" spans="1:12">
      <c r="A1516" s="55"/>
    </row>
    <row r="1517" spans="1:12">
      <c r="A1517" s="55" t="s">
        <v>89</v>
      </c>
    </row>
    <row r="1518" spans="1:12">
      <c r="A1518" s="55" t="s">
        <v>90</v>
      </c>
    </row>
    <row r="1525" spans="1:1">
      <c r="A1525" s="19"/>
    </row>
    <row r="1526" spans="1:1">
      <c r="A1526" s="19"/>
    </row>
  </sheetData>
  <mergeCells count="37">
    <mergeCell ref="A1387:A1388"/>
    <mergeCell ref="A1511:C1511"/>
    <mergeCell ref="A1512:C1512"/>
    <mergeCell ref="A2:C2"/>
    <mergeCell ref="A1302:C1302"/>
    <mergeCell ref="A1247:A1248"/>
    <mergeCell ref="A1243:A1244"/>
    <mergeCell ref="A1245:A1246"/>
    <mergeCell ref="A1236:A1237"/>
    <mergeCell ref="A1363:C1363"/>
    <mergeCell ref="A430:C430"/>
    <mergeCell ref="A442:C442"/>
    <mergeCell ref="A516:C516"/>
    <mergeCell ref="A539:C539"/>
    <mergeCell ref="A1:C1"/>
    <mergeCell ref="A391:C391"/>
    <mergeCell ref="A918:C918"/>
    <mergeCell ref="A919:C919"/>
    <mergeCell ref="A620:C620"/>
    <mergeCell ref="A743:C743"/>
    <mergeCell ref="A856:C856"/>
    <mergeCell ref="A324:C324"/>
    <mergeCell ref="D1202:I1202"/>
    <mergeCell ref="D362:I362"/>
    <mergeCell ref="A7:C7"/>
    <mergeCell ref="C9:C11"/>
    <mergeCell ref="A159:C159"/>
    <mergeCell ref="A189:C189"/>
    <mergeCell ref="A132:C132"/>
    <mergeCell ref="A220:A221"/>
    <mergeCell ref="A1001:C1001"/>
    <mergeCell ref="A309:C309"/>
    <mergeCell ref="A1077:C1077"/>
    <mergeCell ref="A1050:C1050"/>
    <mergeCell ref="A339:C339"/>
    <mergeCell ref="D905:I905"/>
    <mergeCell ref="A1048:A1049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29 februarie 2024</vt:lpstr>
      <vt:lpstr>7 februarie 2024</vt:lpstr>
      <vt:lpstr>'29 februarie 2024'!Print_Titles</vt:lpstr>
      <vt:lpstr>'7 februarie 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2024-02-16T10:10:21Z</cp:lastPrinted>
  <dcterms:created xsi:type="dcterms:W3CDTF">2003-05-13T09:24:28Z</dcterms:created>
  <dcterms:modified xsi:type="dcterms:W3CDTF">2024-03-04T10:02:07Z</dcterms:modified>
</cp:coreProperties>
</file>